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461" windowWidth="19440" windowHeight="13740" activeTab="0"/>
  </bookViews>
  <sheets>
    <sheet name="Results" sheetId="1" r:id="rId1"/>
    <sheet name="All Names" sheetId="2" r:id="rId2"/>
  </sheets>
  <definedNames>
    <definedName name="_xlnm._FilterDatabase" localSheetId="1" hidden="1">'All Names'!$A$1:$D$65126</definedName>
    <definedName name="_xlnm.Print_Area" localSheetId="0">'Results'!$A$197:$Q$263</definedName>
  </definedNames>
  <calcPr fullCalcOnLoad="1"/>
</workbook>
</file>

<file path=xl/sharedStrings.xml><?xml version="1.0" encoding="utf-8"?>
<sst xmlns="http://schemas.openxmlformats.org/spreadsheetml/2006/main" count="1127" uniqueCount="385">
  <si>
    <t>Peter Kirwan</t>
  </si>
  <si>
    <t>Ross McCluskey</t>
  </si>
  <si>
    <t>Robert Barrett</t>
  </si>
  <si>
    <t>Nicole McMahon</t>
  </si>
  <si>
    <t>Chantelle Fogarty</t>
  </si>
  <si>
    <t>Katie Harcourt</t>
  </si>
  <si>
    <t>Kelsey Boylan</t>
  </si>
  <si>
    <t>Lauren Hogan</t>
  </si>
  <si>
    <t>Chris Deveraux</t>
  </si>
  <si>
    <t>Owen Gilligan</t>
  </si>
  <si>
    <t>Nial Al Amidi</t>
  </si>
  <si>
    <t>Niall Clarke</t>
  </si>
  <si>
    <t>Derek Hubbard</t>
  </si>
  <si>
    <t>Richard O’Sullivan</t>
  </si>
  <si>
    <t>Brooklyn White</t>
  </si>
  <si>
    <t>Josh Byrne</t>
  </si>
  <si>
    <t>Nathan Doyle</t>
  </si>
  <si>
    <t>Matthew Punch</t>
  </si>
  <si>
    <t>Benjamin Holland</t>
  </si>
  <si>
    <t>Leon Swayne Murphy</t>
  </si>
  <si>
    <t>Jason Coffey</t>
  </si>
  <si>
    <t>Mary Ward</t>
  </si>
  <si>
    <t>Aisling Kelly</t>
  </si>
  <si>
    <t>Kayleigh Lustig</t>
  </si>
  <si>
    <t>Nicole Kavanagh</t>
  </si>
  <si>
    <t>Ciara Hempenstall</t>
  </si>
  <si>
    <t>Zoe Moules</t>
  </si>
  <si>
    <t>Christina Smith</t>
  </si>
  <si>
    <t>Ellen O’Toole</t>
  </si>
  <si>
    <t>Rebecca Moules</t>
  </si>
  <si>
    <t>Shannon Cawley</t>
  </si>
  <si>
    <t>Nathan Hayden</t>
  </si>
  <si>
    <t>David Taylor</t>
  </si>
  <si>
    <t>Adam Prendergast</t>
  </si>
  <si>
    <t>Adam Nugent</t>
  </si>
  <si>
    <t>Cormac Murphy</t>
  </si>
  <si>
    <t>Kamil Stanisbuek</t>
  </si>
  <si>
    <t>Sean Callan</t>
  </si>
  <si>
    <t>Bryan Keogh</t>
  </si>
  <si>
    <t>Craig Keegan</t>
  </si>
  <si>
    <t>Cian Brennan</t>
  </si>
  <si>
    <t>Aaron Collins</t>
  </si>
  <si>
    <t>Katelyn O'Reilly</t>
  </si>
  <si>
    <t>Lucinda Monaghan</t>
  </si>
  <si>
    <t>Edel Hannon</t>
  </si>
  <si>
    <t>Laura Dunne</t>
  </si>
  <si>
    <t>Jessica Carr</t>
  </si>
  <si>
    <t>Thayna de Silva</t>
  </si>
  <si>
    <t>P.J. Conroy</t>
  </si>
  <si>
    <t>Frank Duffy</t>
  </si>
  <si>
    <t>William Donohue</t>
  </si>
  <si>
    <t>Brian Tshillumba</t>
  </si>
  <si>
    <t>Jordan Comerford</t>
  </si>
  <si>
    <t>Christy Heffernan</t>
  </si>
  <si>
    <t>Aaron Daly</t>
  </si>
  <si>
    <t>Jack Holmes</t>
  </si>
  <si>
    <t>Craig Moore</t>
  </si>
  <si>
    <t>Sean Madden</t>
  </si>
  <si>
    <t>Daniel Olaogun</t>
  </si>
  <si>
    <t>Eoin Monaghan</t>
  </si>
  <si>
    <t>Neil Fitzsimons</t>
  </si>
  <si>
    <t>Danny Reamey</t>
  </si>
  <si>
    <t>Blessing Arawolo</t>
  </si>
  <si>
    <t>Liam Foley</t>
  </si>
  <si>
    <t>Rebecca Sherry</t>
  </si>
  <si>
    <t>Niamh Lynch</t>
  </si>
  <si>
    <t>Karlie Barry</t>
  </si>
  <si>
    <t>Chioma Ohagna</t>
  </si>
  <si>
    <t>Clara O'Conell</t>
  </si>
  <si>
    <t>Caitriona Murphy</t>
  </si>
  <si>
    <t>Sean Bennett</t>
  </si>
  <si>
    <t>Wexford</t>
  </si>
  <si>
    <t>Joseph McGoldrick</t>
  </si>
  <si>
    <t>Ashton Morris</t>
  </si>
  <si>
    <t>Shane Power</t>
  </si>
  <si>
    <t>Daniel Thompkins</t>
  </si>
  <si>
    <t>Sean Wolohan</t>
  </si>
  <si>
    <t>Cameron Whitehead</t>
  </si>
  <si>
    <t>Stephen Mahon</t>
  </si>
  <si>
    <t>Jason Farrell</t>
  </si>
  <si>
    <t>Dylan Farrelly</t>
  </si>
  <si>
    <t>Cody Flynn</t>
  </si>
  <si>
    <t>Colaiste Eoin</t>
  </si>
  <si>
    <t>St. Peters</t>
  </si>
  <si>
    <t>St. Michaels</t>
  </si>
  <si>
    <t>Sc. Chiarain</t>
  </si>
  <si>
    <t>Wexford</t>
  </si>
  <si>
    <t>St. Ultan's</t>
  </si>
  <si>
    <t>Wexford</t>
  </si>
  <si>
    <t>Carl Quinn</t>
  </si>
  <si>
    <t>Alan Tsang</t>
  </si>
  <si>
    <t>Brendan McCann</t>
  </si>
  <si>
    <t>Shania McDonnell</t>
  </si>
  <si>
    <t>Alysa O'Hanlon</t>
  </si>
  <si>
    <t>Allanah Connolly</t>
  </si>
  <si>
    <t>Chloe Larkin</t>
  </si>
  <si>
    <t>Shannon Corrigan</t>
  </si>
  <si>
    <t>Sasha O'Doherty</t>
  </si>
  <si>
    <t>Megan Carberry</t>
  </si>
  <si>
    <t>Casey Yeats</t>
  </si>
  <si>
    <t>Shannon McCabe</t>
  </si>
  <si>
    <t>Adam Bulger</t>
  </si>
  <si>
    <t>Adam Keane</t>
  </si>
  <si>
    <t>Nathan Fitzsimons</t>
  </si>
  <si>
    <t>Sean Williams</t>
  </si>
  <si>
    <t>Adam Wade</t>
  </si>
  <si>
    <t>Sean Grassick</t>
  </si>
  <si>
    <t>Mark Gordon</t>
  </si>
  <si>
    <t>Callum O'Reilly-Byrne</t>
  </si>
  <si>
    <t>Jamie Brown</t>
  </si>
  <si>
    <t>Keiran O'Shea</t>
  </si>
  <si>
    <t>Lauren Murphy</t>
  </si>
  <si>
    <t>Jordan Bamidele</t>
  </si>
  <si>
    <t>Cian Manning-Fitzmaurice</t>
  </si>
  <si>
    <t>Ben Downey-Lynch</t>
  </si>
  <si>
    <t>Luke Lenihan-Butler</t>
  </si>
  <si>
    <t>Conor Howe</t>
  </si>
  <si>
    <t>Alen Raj</t>
  </si>
  <si>
    <t>Michael Byrne</t>
  </si>
  <si>
    <t>Dylan Kane</t>
  </si>
  <si>
    <t>Darren Deegan</t>
  </si>
  <si>
    <t>Stephen O'Callagh</t>
  </si>
  <si>
    <t>Liam Cummins</t>
  </si>
  <si>
    <t>Glenn Herdman</t>
  </si>
  <si>
    <t>Lee Ruth</t>
  </si>
  <si>
    <t>Stephen Quinlan</t>
  </si>
  <si>
    <t>Patrick Eccles</t>
  </si>
  <si>
    <t>Cathal Bradley</t>
  </si>
  <si>
    <t>Ngozi Uwechue</t>
  </si>
  <si>
    <t>Chloe Andrews</t>
  </si>
  <si>
    <t>Shannon Lynch-Duggan</t>
  </si>
  <si>
    <t>Sophia Akele</t>
  </si>
  <si>
    <t>Taylor Byrne</t>
  </si>
  <si>
    <t>Lauren Collins</t>
  </si>
  <si>
    <t>Louise Day</t>
  </si>
  <si>
    <t>Shilpa Finegan</t>
  </si>
  <si>
    <t>Roisin Graham-Hunter</t>
  </si>
  <si>
    <t>Gloria Akinbobola</t>
  </si>
  <si>
    <t>Hamza Moussa</t>
  </si>
  <si>
    <t>Adam Kennedy</t>
  </si>
  <si>
    <t>Shane Elliott</t>
  </si>
  <si>
    <t>Andy Connors</t>
  </si>
  <si>
    <t>Robert Brogan</t>
  </si>
  <si>
    <t>Stephen O'Neill</t>
  </si>
  <si>
    <t>Aidan Thompson</t>
  </si>
  <si>
    <t>Sohaib Shahbaz</t>
  </si>
  <si>
    <t>Ciara Myers</t>
  </si>
  <si>
    <t>Emmet Stacey</t>
  </si>
  <si>
    <t>Kieran Brennan</t>
  </si>
  <si>
    <t>Jordie Sutcliffe</t>
  </si>
  <si>
    <t>Luke Conway</t>
  </si>
  <si>
    <t>Aiden O'Mahony</t>
  </si>
  <si>
    <t>Luke Maiden</t>
  </si>
  <si>
    <t xml:space="preserve">Andrew Dunleavy </t>
  </si>
  <si>
    <t>Adam Craig</t>
  </si>
  <si>
    <t>Sean McDonald</t>
  </si>
  <si>
    <t>Ben Cassidy</t>
  </si>
  <si>
    <t>Oscar McGuire</t>
  </si>
  <si>
    <t>Fionn Jordan</t>
  </si>
  <si>
    <t>David Murphy</t>
  </si>
  <si>
    <t>Jack Hempenstall</t>
  </si>
  <si>
    <t>Donal Brennan</t>
  </si>
  <si>
    <t>Marty Hughes</t>
  </si>
  <si>
    <t>Michael Ellis</t>
  </si>
  <si>
    <t>Louis Craig</t>
  </si>
  <si>
    <t>Pierce O'Riordan -Walsh</t>
  </si>
  <si>
    <t>Ellie Kiernan</t>
  </si>
  <si>
    <t>Ciara Daly</t>
  </si>
  <si>
    <t>Lia Dowling</t>
  </si>
  <si>
    <t>Martha Flynn</t>
  </si>
  <si>
    <t>Heather McDonald</t>
  </si>
  <si>
    <t>Laoise Kenny</t>
  </si>
  <si>
    <t>Alannah Kelly</t>
  </si>
  <si>
    <t>Aisling Morrin</t>
  </si>
  <si>
    <t>Rebecca McGonagle</t>
  </si>
  <si>
    <t>Aoife O'Donovan</t>
  </si>
  <si>
    <t>Christel Schlaubitz</t>
  </si>
  <si>
    <t>Sarah Roden</t>
  </si>
  <si>
    <t>Carly Jacobsen</t>
  </si>
  <si>
    <t>Adam McMahon</t>
  </si>
  <si>
    <t>Victor Oriomolade</t>
  </si>
  <si>
    <t>Shane McGuirk</t>
  </si>
  <si>
    <t>Alan McGregor</t>
  </si>
  <si>
    <t>Kevin Nwachukwu</t>
  </si>
  <si>
    <t>Sean O'Sullivan</t>
  </si>
  <si>
    <t>Callum Thompson</t>
  </si>
  <si>
    <t>Daniel Stapleton</t>
  </si>
  <si>
    <t>Bradley Gilmore</t>
  </si>
  <si>
    <t>Ross Hughes</t>
  </si>
  <si>
    <t>Michael Ralph</t>
  </si>
  <si>
    <t>Conor Lynch</t>
  </si>
  <si>
    <t>Alan Mahon</t>
  </si>
  <si>
    <t>Cillian Keating</t>
  </si>
  <si>
    <t>David Kelly</t>
  </si>
  <si>
    <t>Scott Mates</t>
  </si>
  <si>
    <t>Cain Murphy</t>
  </si>
  <si>
    <t>Wayne Keena-Farrell</t>
  </si>
  <si>
    <t>Sean Shannon</t>
  </si>
  <si>
    <t>Donal McArdle</t>
  </si>
  <si>
    <t>Emanuel Ikponwosa</t>
  </si>
  <si>
    <t>Henry Edowor</t>
  </si>
  <si>
    <t>Luke Wall</t>
  </si>
  <si>
    <t>Micheal Ayanwale</t>
  </si>
  <si>
    <t>Lee Timons</t>
  </si>
  <si>
    <t>Teo Marris</t>
  </si>
  <si>
    <t>Morgan Scot</t>
  </si>
  <si>
    <t>Kian O'Connor</t>
  </si>
  <si>
    <t>Darragh Nugent</t>
  </si>
  <si>
    <t>Stephen Fitzpatrick</t>
  </si>
  <si>
    <t>Danial Porter</t>
  </si>
  <si>
    <t>Kevin Radford</t>
  </si>
  <si>
    <t>Dillon Melia</t>
  </si>
  <si>
    <t>Zack Marron</t>
  </si>
  <si>
    <t>Billy Mallon</t>
  </si>
  <si>
    <t>Adam Curran</t>
  </si>
  <si>
    <t>Evan Martin</t>
  </si>
  <si>
    <t>Stephen McGrane</t>
  </si>
  <si>
    <t>Mark Windrum</t>
  </si>
  <si>
    <t>Jawon Ibikoile</t>
  </si>
  <si>
    <t>Dawal Malisews</t>
  </si>
  <si>
    <t>Terry Collins</t>
  </si>
  <si>
    <t>Troy Carberry</t>
  </si>
  <si>
    <t>Recep Yurtsever</t>
  </si>
  <si>
    <t>Emmett Lynch</t>
  </si>
  <si>
    <t>Dylan O'Neill</t>
  </si>
  <si>
    <t>Adam Campion</t>
  </si>
  <si>
    <t>Aaron Owens</t>
  </si>
  <si>
    <t>Graham Weeks</t>
  </si>
  <si>
    <t>Girls U 14 Team Results</t>
  </si>
  <si>
    <t>Boys U 14 Team Results</t>
  </si>
  <si>
    <t>Boys U 16 Team Results</t>
  </si>
  <si>
    <t>Boys U 18 Team Results</t>
  </si>
  <si>
    <t>Race</t>
  </si>
  <si>
    <t>BOYS OVERALL</t>
  </si>
  <si>
    <t>Sc. Chiarain</t>
  </si>
  <si>
    <t>St. Augustines</t>
  </si>
  <si>
    <t>St. Josephs</t>
  </si>
  <si>
    <t>GIRLS OVERALL</t>
  </si>
  <si>
    <t>Girls U 16 Team Results</t>
  </si>
  <si>
    <t>Girls U 18 Team Results</t>
  </si>
  <si>
    <t>St. Peters</t>
  </si>
  <si>
    <t>St.Brigids</t>
  </si>
  <si>
    <t>U18B</t>
  </si>
  <si>
    <t>U12B</t>
  </si>
  <si>
    <t>Andrew Bergin</t>
  </si>
  <si>
    <t>Robert McGuirk</t>
  </si>
  <si>
    <t>Edward Edekobi</t>
  </si>
  <si>
    <t>U14B</t>
  </si>
  <si>
    <t>Eoin Fitzpatrick</t>
  </si>
  <si>
    <t>U16B</t>
  </si>
  <si>
    <t>Thomas Fitzpatrick</t>
  </si>
  <si>
    <t>U12G</t>
  </si>
  <si>
    <t>Saoirse Oglesby</t>
  </si>
  <si>
    <t>Niamh Donnelly</t>
  </si>
  <si>
    <t>Jade Carroll</t>
  </si>
  <si>
    <t>U14G</t>
  </si>
  <si>
    <t>Chloe Hubbard</t>
  </si>
  <si>
    <t>Shane Lawlor</t>
  </si>
  <si>
    <t>St. Marks</t>
  </si>
  <si>
    <t>Ryan Doyle</t>
  </si>
  <si>
    <t>J.P. Hannon</t>
  </si>
  <si>
    <t>Michael Conway</t>
  </si>
  <si>
    <t>Anthony Stynes</t>
  </si>
  <si>
    <t>Alan Beale</t>
  </si>
  <si>
    <t>Dale Cross</t>
  </si>
  <si>
    <t>Sileena Ennis</t>
  </si>
  <si>
    <t>Naomi Mitchell</t>
  </si>
  <si>
    <t>Rebecca Stewart</t>
  </si>
  <si>
    <t>Natasha Birmingham</t>
  </si>
  <si>
    <t>Amy Walsh</t>
  </si>
  <si>
    <t>U16G</t>
  </si>
  <si>
    <t>U18G</t>
  </si>
  <si>
    <t>Jack Curley</t>
  </si>
  <si>
    <t>Harvey English</t>
  </si>
  <si>
    <t>Dylan Harold</t>
  </si>
  <si>
    <t>Martina Nugent</t>
  </si>
  <si>
    <t>Nikita Reddin</t>
  </si>
  <si>
    <t>Sarah Stynes</t>
  </si>
  <si>
    <t>Sarah Byrne</t>
  </si>
  <si>
    <t>Paul Archbold</t>
  </si>
  <si>
    <t>Glen Mylod</t>
  </si>
  <si>
    <t>Conor Murray</t>
  </si>
  <si>
    <t>Adam Kavanagh</t>
  </si>
  <si>
    <t>Trevor Moore</t>
  </si>
  <si>
    <t>Saoirse Curtis</t>
  </si>
  <si>
    <t>Jamie Cordial</t>
  </si>
  <si>
    <t>Paul Merry</t>
  </si>
  <si>
    <t>Warren Brien</t>
  </si>
  <si>
    <t>Justin Harley</t>
  </si>
  <si>
    <t>Daniel Fortune</t>
  </si>
  <si>
    <t>Jack Curran</t>
  </si>
  <si>
    <t>Jack Martin</t>
  </si>
  <si>
    <t>Jamie Bradshaw</t>
  </si>
  <si>
    <t>Brian Jackson</t>
  </si>
  <si>
    <t>Ian O'Connell</t>
  </si>
  <si>
    <t>Nathan Patchell</t>
  </si>
  <si>
    <t>Sean O'Reilly</t>
  </si>
  <si>
    <t>Matthew Hayes</t>
  </si>
  <si>
    <t>Glenn Ward</t>
  </si>
  <si>
    <t>Jamie Staunton</t>
  </si>
  <si>
    <t>Daniel Cassoni</t>
  </si>
  <si>
    <t>Corey Kelly</t>
  </si>
  <si>
    <t>Jake Keegan</t>
  </si>
  <si>
    <t>Ethan O'Connell</t>
  </si>
  <si>
    <t>Julana Pace</t>
  </si>
  <si>
    <t>Shannon Byrne</t>
  </si>
  <si>
    <t>Gwen Boyhan</t>
  </si>
  <si>
    <t>Aoife McCann</t>
  </si>
  <si>
    <t>Lorna Collins</t>
  </si>
  <si>
    <t>St. Ultan's</t>
  </si>
  <si>
    <t>Graham Hughes</t>
  </si>
  <si>
    <t>Shannon Duff</t>
  </si>
  <si>
    <t>Craig Elmes</t>
  </si>
  <si>
    <t>Mark Devlin</t>
  </si>
  <si>
    <t>Frank Cullimore</t>
  </si>
  <si>
    <t>Adam Lawlor</t>
  </si>
  <si>
    <t>Sean Nolan</t>
  </si>
  <si>
    <t>Ciaran Holohan</t>
  </si>
  <si>
    <t>U12B</t>
  </si>
  <si>
    <t>U14B</t>
  </si>
  <si>
    <t>U16B</t>
  </si>
  <si>
    <t>U18B</t>
  </si>
  <si>
    <t>U12G</t>
  </si>
  <si>
    <t>U14G</t>
  </si>
  <si>
    <t>U16G</t>
  </si>
  <si>
    <t>U18G</t>
  </si>
  <si>
    <t>New Court</t>
  </si>
  <si>
    <t>St. Michaels</t>
  </si>
  <si>
    <t>Colaiste Eoin</t>
  </si>
  <si>
    <t>Name</t>
  </si>
  <si>
    <t>School</t>
  </si>
  <si>
    <t>Number</t>
  </si>
  <si>
    <t>Rank</t>
  </si>
  <si>
    <t>Boys U 12 Team Results</t>
  </si>
  <si>
    <t>Girls U 12 Team Results</t>
  </si>
  <si>
    <t>Orla Carolan</t>
  </si>
  <si>
    <t>Conor O'Brien</t>
  </si>
  <si>
    <t>Leah Hume</t>
  </si>
  <si>
    <t>Willow Murphy</t>
  </si>
  <si>
    <t>Ciara O'Toole</t>
  </si>
  <si>
    <t>Shannon Brooker</t>
  </si>
  <si>
    <t>Niamh O'Brien</t>
  </si>
  <si>
    <t>Holly Bryan</t>
  </si>
  <si>
    <t>Isobel Cassidy</t>
  </si>
  <si>
    <t>Bozena Bilevich</t>
  </si>
  <si>
    <t>Courtney Smith</t>
  </si>
  <si>
    <t>Ena Harrington</t>
  </si>
  <si>
    <t>Clodagh Ryan</t>
  </si>
  <si>
    <t>Sophie Kenny</t>
  </si>
  <si>
    <t>Jade Kenny</t>
  </si>
  <si>
    <t>Declan McGarry</t>
  </si>
  <si>
    <t>Dean Thompson</t>
  </si>
  <si>
    <t>Nicole Rooney</t>
  </si>
  <si>
    <t>Dillon Byrne</t>
  </si>
  <si>
    <t>Cody Stafford</t>
  </si>
  <si>
    <t>St. Francis</t>
  </si>
  <si>
    <t>Brendan Nolan</t>
  </si>
  <si>
    <t>Christian Hartford</t>
  </si>
  <si>
    <t>Daire Farrelly</t>
  </si>
  <si>
    <t>Simon Carroll</t>
  </si>
  <si>
    <t>Martin Browne</t>
  </si>
  <si>
    <t>Patrick Furlong</t>
  </si>
  <si>
    <t>Helen Flood</t>
  </si>
  <si>
    <t>Ben Morrisey</t>
  </si>
  <si>
    <t>Artjom Ponormojov</t>
  </si>
  <si>
    <t>Nicole Travers</t>
  </si>
  <si>
    <t>Stephen Darling</t>
  </si>
  <si>
    <t>PJ Hughes</t>
  </si>
  <si>
    <t>Sam Askelovic</t>
  </si>
  <si>
    <t>Ross Daley</t>
  </si>
  <si>
    <t>Rebecca Slaney</t>
  </si>
  <si>
    <t>Caitlin Darling</t>
  </si>
  <si>
    <t>Avril Bailey</t>
  </si>
  <si>
    <t>Alexander Hasle</t>
  </si>
  <si>
    <t>Ben Kehoe</t>
  </si>
  <si>
    <t>Ethan Hayes</t>
  </si>
  <si>
    <t>John McDonnell</t>
  </si>
  <si>
    <t>Craig Sinnott</t>
  </si>
  <si>
    <t>Adam Devlin</t>
  </si>
  <si>
    <t>Mathew Brophy</t>
  </si>
  <si>
    <t>Michael Hayde</t>
  </si>
  <si>
    <t>A.Other</t>
  </si>
  <si>
    <t>Casey Yates</t>
  </si>
  <si>
    <t>5.40.</t>
  </si>
  <si>
    <t>X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</si>
</sst>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33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3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6" fillId="39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6" borderId="0" xfId="0" applyFont="1" applyFill="1" applyAlignment="1">
      <alignment horizontal="left"/>
    </xf>
    <xf numFmtId="0" fontId="6" fillId="36" borderId="0" xfId="0" applyFont="1" applyFill="1" applyAlignment="1">
      <alignment/>
    </xf>
    <xf numFmtId="0" fontId="6" fillId="40" borderId="0" xfId="0" applyFont="1" applyFill="1" applyAlignment="1">
      <alignment horizontal="center"/>
    </xf>
    <xf numFmtId="0" fontId="9" fillId="40" borderId="0" xfId="0" applyFont="1" applyFill="1" applyAlignment="1">
      <alignment vertical="center"/>
    </xf>
    <xf numFmtId="0" fontId="6" fillId="40" borderId="0" xfId="0" applyFont="1" applyFill="1" applyAlignment="1">
      <alignment/>
    </xf>
    <xf numFmtId="0" fontId="9" fillId="40" borderId="0" xfId="0" applyFont="1" applyFill="1" applyAlignment="1">
      <alignment/>
    </xf>
    <xf numFmtId="0" fontId="6" fillId="41" borderId="0" xfId="0" applyFont="1" applyFill="1" applyAlignment="1">
      <alignment horizontal="center"/>
    </xf>
    <xf numFmtId="0" fontId="6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6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horizontal="left"/>
    </xf>
    <xf numFmtId="0" fontId="6" fillId="42" borderId="0" xfId="0" applyFont="1" applyFill="1" applyAlignment="1">
      <alignment/>
    </xf>
    <xf numFmtId="0" fontId="6" fillId="42" borderId="0" xfId="0" applyFont="1" applyFill="1" applyAlignment="1">
      <alignment horizontal="center"/>
    </xf>
    <xf numFmtId="0" fontId="5" fillId="37" borderId="0" xfId="0" applyFont="1" applyFill="1" applyAlignment="1">
      <alignment horizontal="left"/>
    </xf>
    <xf numFmtId="0" fontId="3" fillId="33" borderId="32" xfId="0" applyFont="1" applyFill="1" applyBorder="1" applyAlignment="1">
      <alignment horizontal="left"/>
    </xf>
    <xf numFmtId="0" fontId="6" fillId="37" borderId="0" xfId="0" applyFont="1" applyFill="1" applyAlignment="1">
      <alignment horizontal="left"/>
    </xf>
    <xf numFmtId="0" fontId="6" fillId="35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9" borderId="0" xfId="0" applyFont="1" applyFill="1" applyAlignment="1">
      <alignment horizontal="left"/>
    </xf>
    <xf numFmtId="0" fontId="6" fillId="40" borderId="0" xfId="0" applyFont="1" applyFill="1" applyAlignment="1">
      <alignment horizontal="left"/>
    </xf>
    <xf numFmtId="0" fontId="6" fillId="4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3"/>
      </font>
    </dxf>
    <dxf>
      <font>
        <color indexed="13"/>
      </font>
    </dxf>
    <dxf>
      <font>
        <b/>
        <i val="0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6"/>
  <sheetViews>
    <sheetView tabSelected="1" zoomScalePageLayoutView="0" workbookViewId="0" topLeftCell="A1">
      <selection activeCell="AI31" sqref="AI31"/>
    </sheetView>
  </sheetViews>
  <sheetFormatPr defaultColWidth="8.8515625" defaultRowHeight="12.75"/>
  <cols>
    <col min="1" max="1" width="20.8515625" style="3" bestFit="1" customWidth="1"/>
    <col min="2" max="2" width="19.140625" style="3" bestFit="1" customWidth="1"/>
    <col min="3" max="3" width="31.140625" style="3" bestFit="1" customWidth="1"/>
    <col min="4" max="4" width="19.140625" style="3" bestFit="1" customWidth="1"/>
    <col min="5" max="5" width="17.421875" style="3" bestFit="1" customWidth="1"/>
    <col min="6" max="6" width="19.8515625" style="3" customWidth="1"/>
    <col min="7" max="7" width="15.28125" style="3" bestFit="1" customWidth="1"/>
    <col min="8" max="8" width="14.28125" style="3" bestFit="1" customWidth="1"/>
    <col min="9" max="13" width="14.28125" style="3" customWidth="1"/>
    <col min="14" max="14" width="15.28125" style="3" bestFit="1" customWidth="1"/>
    <col min="15" max="15" width="10.8515625" style="3" bestFit="1" customWidth="1"/>
    <col min="16" max="16" width="11.421875" style="3" hidden="1" customWidth="1"/>
    <col min="17" max="17" width="14.140625" style="3" bestFit="1" customWidth="1"/>
    <col min="18" max="19" width="2.421875" style="3" customWidth="1"/>
    <col min="20" max="20" width="20.7109375" style="3" bestFit="1" customWidth="1"/>
    <col min="21" max="21" width="19.00390625" style="3" bestFit="1" customWidth="1"/>
    <col min="22" max="22" width="24.28125" style="3" customWidth="1"/>
    <col min="23" max="23" width="17.421875" style="3" bestFit="1" customWidth="1"/>
    <col min="24" max="24" width="17.00390625" style="3" bestFit="1" customWidth="1"/>
    <col min="25" max="25" width="16.421875" style="3" bestFit="1" customWidth="1"/>
    <col min="26" max="26" width="15.28125" style="3" bestFit="1" customWidth="1"/>
    <col min="27" max="27" width="14.00390625" style="3" customWidth="1"/>
    <col min="28" max="28" width="14.140625" style="3" bestFit="1" customWidth="1"/>
    <col min="29" max="30" width="14.00390625" style="3" bestFit="1" customWidth="1"/>
    <col min="31" max="31" width="12.140625" style="3" customWidth="1"/>
    <col min="32" max="32" width="13.421875" style="3" bestFit="1" customWidth="1"/>
    <col min="33" max="34" width="10.8515625" style="3" bestFit="1" customWidth="1"/>
    <col min="35" max="35" width="10.28125" style="3" bestFit="1" customWidth="1"/>
    <col min="36" max="16384" width="8.8515625" style="3" customWidth="1"/>
  </cols>
  <sheetData>
    <row r="1" spans="1:37" ht="16.5" thickBot="1">
      <c r="A1" s="90" t="s">
        <v>318</v>
      </c>
      <c r="B1" s="91"/>
      <c r="C1" s="91"/>
      <c r="D1" s="92"/>
      <c r="R1" s="4"/>
      <c r="S1" s="4"/>
      <c r="T1" s="90" t="s">
        <v>322</v>
      </c>
      <c r="U1" s="91"/>
      <c r="V1" s="91"/>
      <c r="W1" s="92"/>
      <c r="AG1" s="34"/>
      <c r="AK1" s="4"/>
    </row>
    <row r="2" spans="1:37" ht="15.75" thickBot="1">
      <c r="A2" s="5" t="s">
        <v>332</v>
      </c>
      <c r="B2" s="5" t="s">
        <v>331</v>
      </c>
      <c r="C2" s="5" t="s">
        <v>329</v>
      </c>
      <c r="D2" s="5" t="s">
        <v>330</v>
      </c>
      <c r="F2" s="6" t="s">
        <v>328</v>
      </c>
      <c r="G2" s="38" t="s">
        <v>240</v>
      </c>
      <c r="H2" s="39" t="s">
        <v>327</v>
      </c>
      <c r="I2" s="38" t="s">
        <v>236</v>
      </c>
      <c r="J2" s="38" t="s">
        <v>235</v>
      </c>
      <c r="K2" s="39" t="s">
        <v>234</v>
      </c>
      <c r="L2" s="38" t="s">
        <v>326</v>
      </c>
      <c r="M2" s="39" t="s">
        <v>258</v>
      </c>
      <c r="N2" s="38" t="s">
        <v>355</v>
      </c>
      <c r="O2" s="40" t="s">
        <v>309</v>
      </c>
      <c r="P2" s="40" t="s">
        <v>309</v>
      </c>
      <c r="Q2" s="40" t="s">
        <v>86</v>
      </c>
      <c r="R2" s="4"/>
      <c r="S2" s="4"/>
      <c r="T2" s="5" t="s">
        <v>332</v>
      </c>
      <c r="U2" s="5" t="s">
        <v>331</v>
      </c>
      <c r="V2" s="5" t="s">
        <v>329</v>
      </c>
      <c r="W2" s="5" t="s">
        <v>330</v>
      </c>
      <c r="Y2" s="6" t="s">
        <v>328</v>
      </c>
      <c r="Z2" s="38" t="s">
        <v>240</v>
      </c>
      <c r="AA2" s="39" t="s">
        <v>327</v>
      </c>
      <c r="AB2" s="38" t="s">
        <v>236</v>
      </c>
      <c r="AC2" s="38" t="s">
        <v>235</v>
      </c>
      <c r="AD2" s="39" t="s">
        <v>234</v>
      </c>
      <c r="AE2" s="38" t="s">
        <v>326</v>
      </c>
      <c r="AF2" s="39" t="s">
        <v>258</v>
      </c>
      <c r="AG2" s="38" t="s">
        <v>355</v>
      </c>
      <c r="AH2" s="40" t="s">
        <v>309</v>
      </c>
      <c r="AI2" s="40" t="s">
        <v>86</v>
      </c>
      <c r="AK2" s="4"/>
    </row>
    <row r="3" spans="1:37" ht="15">
      <c r="A3" s="3">
        <v>1</v>
      </c>
      <c r="B3" s="7">
        <v>700</v>
      </c>
      <c r="C3" s="8" t="str">
        <f>IF(B3="","",VLOOKUP(B3,'All Names'!A$2:B$400,2,FALSE))</f>
        <v>Chris Deveraux</v>
      </c>
      <c r="D3" s="8" t="str">
        <f>IF(B3="","",VLOOKUP(B3,'All Names'!A$2:C$400,3,FALSE))</f>
        <v>New Court</v>
      </c>
      <c r="E3" s="8">
        <f>IF(B3="","",IF((VLOOKUP(B3,'All Names'!A$2:D$400,4,FALSE)=A$1),"","X"))</f>
      </c>
      <c r="F3" s="9">
        <f aca="true" t="shared" si="0" ref="F3:Q8">IF($D3=F$2,$A3,999)</f>
        <v>999</v>
      </c>
      <c r="G3" s="9">
        <f t="shared" si="0"/>
        <v>999</v>
      </c>
      <c r="H3" s="9">
        <f t="shared" si="0"/>
        <v>999</v>
      </c>
      <c r="I3" s="9">
        <f t="shared" si="0"/>
        <v>999</v>
      </c>
      <c r="J3" s="9">
        <f t="shared" si="0"/>
        <v>999</v>
      </c>
      <c r="K3" s="9">
        <f t="shared" si="0"/>
        <v>999</v>
      </c>
      <c r="L3" s="9">
        <f t="shared" si="0"/>
        <v>1</v>
      </c>
      <c r="M3" s="9">
        <f t="shared" si="0"/>
        <v>999</v>
      </c>
      <c r="N3" s="9">
        <f t="shared" si="0"/>
        <v>999</v>
      </c>
      <c r="O3" s="9">
        <f t="shared" si="0"/>
        <v>999</v>
      </c>
      <c r="P3" s="9">
        <f t="shared" si="0"/>
        <v>999</v>
      </c>
      <c r="Q3" s="9">
        <f t="shared" si="0"/>
        <v>999</v>
      </c>
      <c r="R3" s="4"/>
      <c r="S3" s="4"/>
      <c r="T3" s="35">
        <v>1</v>
      </c>
      <c r="U3" s="5">
        <v>304</v>
      </c>
      <c r="V3" s="8" t="str">
        <f>IF(U3="","",VLOOKUP(U3,'All Names'!A$2:B$400,2,FALSE))</f>
        <v>Chloe Andrews</v>
      </c>
      <c r="W3" s="8" t="str">
        <f>IF(V3="","",VLOOKUP(U3,'All Names'!A$2:C$400,3,FALSE))</f>
        <v>St. Michaels</v>
      </c>
      <c r="X3" s="45">
        <v>2.39</v>
      </c>
      <c r="Y3" s="9">
        <f>IF($W3=Y$2,$T3,999)</f>
        <v>999</v>
      </c>
      <c r="Z3" s="9">
        <f aca="true" t="shared" si="1" ref="Z3:AI3">IF($W3=Z$2,$T3,999)</f>
        <v>999</v>
      </c>
      <c r="AA3" s="9">
        <f t="shared" si="1"/>
        <v>1</v>
      </c>
      <c r="AB3" s="9">
        <f t="shared" si="1"/>
        <v>999</v>
      </c>
      <c r="AC3" s="9">
        <f t="shared" si="1"/>
        <v>999</v>
      </c>
      <c r="AD3" s="9">
        <f t="shared" si="1"/>
        <v>999</v>
      </c>
      <c r="AE3" s="9">
        <f t="shared" si="1"/>
        <v>999</v>
      </c>
      <c r="AF3" s="9">
        <f t="shared" si="1"/>
        <v>999</v>
      </c>
      <c r="AG3" s="9">
        <f t="shared" si="1"/>
        <v>999</v>
      </c>
      <c r="AH3" s="9">
        <f t="shared" si="1"/>
        <v>999</v>
      </c>
      <c r="AI3" s="10">
        <f t="shared" si="1"/>
        <v>999</v>
      </c>
      <c r="AK3" s="4"/>
    </row>
    <row r="4" spans="1:37" ht="15">
      <c r="A4" s="3">
        <f>A3+1</f>
        <v>2</v>
      </c>
      <c r="B4" s="7">
        <v>504</v>
      </c>
      <c r="C4" s="8" t="str">
        <f>IF(B4="","",VLOOKUP(B4,'All Names'!A$2:B$400,2,FALSE))</f>
        <v>Justin Harley</v>
      </c>
      <c r="D4" s="8" t="str">
        <f>IF(B4="","",VLOOKUP(B4,'All Names'!A$2:C$400,3,FALSE))</f>
        <v>St. Augustines</v>
      </c>
      <c r="E4" s="8">
        <f>IF(B4="","",IF((VLOOKUP(B4,'All Names'!A$2:D$400,4,FALSE)=A$1),"","X"))</f>
      </c>
      <c r="F4" s="9">
        <f t="shared" si="0"/>
        <v>999</v>
      </c>
      <c r="G4" s="9">
        <f t="shared" si="0"/>
        <v>999</v>
      </c>
      <c r="H4" s="9">
        <f t="shared" si="0"/>
        <v>999</v>
      </c>
      <c r="I4" s="9">
        <f t="shared" si="0"/>
        <v>999</v>
      </c>
      <c r="J4" s="9">
        <f t="shared" si="0"/>
        <v>2</v>
      </c>
      <c r="K4" s="9">
        <f t="shared" si="0"/>
        <v>999</v>
      </c>
      <c r="L4" s="9">
        <f t="shared" si="0"/>
        <v>999</v>
      </c>
      <c r="M4" s="9">
        <f t="shared" si="0"/>
        <v>999</v>
      </c>
      <c r="N4" s="9">
        <f t="shared" si="0"/>
        <v>999</v>
      </c>
      <c r="O4" s="9">
        <f t="shared" si="0"/>
        <v>999</v>
      </c>
      <c r="P4" s="9">
        <f t="shared" si="0"/>
        <v>999</v>
      </c>
      <c r="Q4" s="9">
        <f t="shared" si="0"/>
        <v>999</v>
      </c>
      <c r="R4" s="4"/>
      <c r="S4" s="4"/>
      <c r="T4" s="35">
        <v>2</v>
      </c>
      <c r="U4" s="5">
        <v>900</v>
      </c>
      <c r="V4" s="8" t="str">
        <f>IF(U4="","",VLOOKUP(U4,'All Names'!A$2:B$400,2,FALSE))</f>
        <v>Rebecca Sherry</v>
      </c>
      <c r="W4" s="8" t="str">
        <f>IF(V4="","",VLOOKUP(U4,'All Names'!A$2:C$400,3,FALSE))</f>
        <v>St. Ultan's</v>
      </c>
      <c r="X4" s="45">
        <f>IF(U4="","",IF((VLOOKUP(U4,'All Names'!A$2:D$400,4,FALSE)=T$1),"","X"))</f>
      </c>
      <c r="Y4" s="9">
        <f aca="true" t="shared" si="2" ref="Y4:AI11">IF($W4=Y$2,$T4,999)</f>
        <v>999</v>
      </c>
      <c r="Z4" s="9">
        <f t="shared" si="2"/>
        <v>999</v>
      </c>
      <c r="AA4" s="9">
        <f t="shared" si="2"/>
        <v>999</v>
      </c>
      <c r="AB4" s="9">
        <f t="shared" si="2"/>
        <v>999</v>
      </c>
      <c r="AC4" s="9">
        <f t="shared" si="2"/>
        <v>999</v>
      </c>
      <c r="AD4" s="9">
        <f t="shared" si="2"/>
        <v>999</v>
      </c>
      <c r="AE4" s="9">
        <f t="shared" si="2"/>
        <v>999</v>
      </c>
      <c r="AF4" s="9">
        <f t="shared" si="2"/>
        <v>999</v>
      </c>
      <c r="AG4" s="9">
        <f t="shared" si="2"/>
        <v>999</v>
      </c>
      <c r="AH4" s="9">
        <f t="shared" si="2"/>
        <v>2</v>
      </c>
      <c r="AI4" s="10">
        <f t="shared" si="2"/>
        <v>999</v>
      </c>
      <c r="AK4" s="4"/>
    </row>
    <row r="5" spans="1:37" ht="15">
      <c r="A5" s="3">
        <f aca="true" t="shared" si="3" ref="A5:A36">A4+1</f>
        <v>3</v>
      </c>
      <c r="B5" s="7">
        <v>201</v>
      </c>
      <c r="C5" s="8" t="str">
        <f>IF(B5="","",VLOOKUP(B5,'All Names'!A$2:B$400,2,FALSE))</f>
        <v>Adam Keane</v>
      </c>
      <c r="D5" s="8" t="str">
        <f>IF(B5="","",VLOOKUP(B5,'All Names'!A$2:C$400,3,FALSE))</f>
        <v>St. Peters</v>
      </c>
      <c r="E5" s="8">
        <f>IF(B5="","",IF((VLOOKUP(B5,'All Names'!A$2:D$400,4,FALSE)=A$1),"","X"))</f>
      </c>
      <c r="F5" s="9">
        <f t="shared" si="0"/>
        <v>999</v>
      </c>
      <c r="G5" s="9">
        <f t="shared" si="0"/>
        <v>3</v>
      </c>
      <c r="H5" s="9">
        <f t="shared" si="0"/>
        <v>999</v>
      </c>
      <c r="I5" s="9">
        <f t="shared" si="0"/>
        <v>999</v>
      </c>
      <c r="J5" s="9">
        <f t="shared" si="0"/>
        <v>999</v>
      </c>
      <c r="K5" s="9">
        <f t="shared" si="0"/>
        <v>999</v>
      </c>
      <c r="L5" s="9">
        <f t="shared" si="0"/>
        <v>999</v>
      </c>
      <c r="M5" s="9">
        <f t="shared" si="0"/>
        <v>999</v>
      </c>
      <c r="N5" s="9">
        <f t="shared" si="0"/>
        <v>999</v>
      </c>
      <c r="O5" s="9">
        <f t="shared" si="0"/>
        <v>999</v>
      </c>
      <c r="P5" s="9">
        <f t="shared" si="0"/>
        <v>999</v>
      </c>
      <c r="Q5" s="9">
        <f t="shared" si="0"/>
        <v>999</v>
      </c>
      <c r="R5" s="4"/>
      <c r="S5" s="4"/>
      <c r="T5" s="35">
        <v>3</v>
      </c>
      <c r="U5" s="5">
        <v>509</v>
      </c>
      <c r="V5" s="8" t="str">
        <f>IF(U5="","",VLOOKUP(U5,'All Names'!A$2:B$400,2,FALSE))</f>
        <v>Willow Murphy</v>
      </c>
      <c r="W5" s="8" t="str">
        <f>IF(V5="","",VLOOKUP(U5,'All Names'!A$2:C$400,3,FALSE))</f>
        <v>St. Augustines</v>
      </c>
      <c r="X5" s="45">
        <f>IF(U5="","",IF((VLOOKUP(U5,'All Names'!A$2:D$400,4,FALSE)=T$1),"","X"))</f>
      </c>
      <c r="Y5" s="9">
        <f t="shared" si="2"/>
        <v>999</v>
      </c>
      <c r="Z5" s="9">
        <f t="shared" si="2"/>
        <v>999</v>
      </c>
      <c r="AA5" s="9">
        <f t="shared" si="2"/>
        <v>999</v>
      </c>
      <c r="AB5" s="9">
        <f t="shared" si="2"/>
        <v>999</v>
      </c>
      <c r="AC5" s="9">
        <f t="shared" si="2"/>
        <v>3</v>
      </c>
      <c r="AD5" s="9">
        <f t="shared" si="2"/>
        <v>999</v>
      </c>
      <c r="AE5" s="9">
        <f t="shared" si="2"/>
        <v>999</v>
      </c>
      <c r="AF5" s="9">
        <f t="shared" si="2"/>
        <v>999</v>
      </c>
      <c r="AG5" s="9">
        <f t="shared" si="2"/>
        <v>999</v>
      </c>
      <c r="AH5" s="9">
        <f t="shared" si="2"/>
        <v>999</v>
      </c>
      <c r="AI5" s="10">
        <f t="shared" si="2"/>
        <v>999</v>
      </c>
      <c r="AK5" s="4"/>
    </row>
    <row r="6" spans="1:37" ht="15">
      <c r="A6" s="3">
        <f t="shared" si="3"/>
        <v>4</v>
      </c>
      <c r="B6" s="7">
        <v>202</v>
      </c>
      <c r="C6" s="8" t="str">
        <f>IF(B6="","",VLOOKUP(B6,'All Names'!A$2:B$400,2,FALSE))</f>
        <v>Nathan Fitzsimons</v>
      </c>
      <c r="D6" s="8" t="str">
        <f>IF(B6="","",VLOOKUP(B6,'All Names'!A$2:C$400,3,FALSE))</f>
        <v>St. Peters</v>
      </c>
      <c r="E6" s="8">
        <f>IF(B6="","",IF((VLOOKUP(B6,'All Names'!A$2:D$400,4,FALSE)=A$1),"","X"))</f>
      </c>
      <c r="F6" s="9">
        <f t="shared" si="0"/>
        <v>999</v>
      </c>
      <c r="G6" s="9">
        <f t="shared" si="0"/>
        <v>4</v>
      </c>
      <c r="H6" s="9">
        <f t="shared" si="0"/>
        <v>999</v>
      </c>
      <c r="I6" s="9">
        <f t="shared" si="0"/>
        <v>999</v>
      </c>
      <c r="J6" s="9">
        <f t="shared" si="0"/>
        <v>999</v>
      </c>
      <c r="K6" s="9">
        <f t="shared" si="0"/>
        <v>999</v>
      </c>
      <c r="L6" s="9">
        <f t="shared" si="0"/>
        <v>999</v>
      </c>
      <c r="M6" s="9">
        <f t="shared" si="0"/>
        <v>999</v>
      </c>
      <c r="N6" s="9">
        <f t="shared" si="0"/>
        <v>999</v>
      </c>
      <c r="O6" s="9">
        <f t="shared" si="0"/>
        <v>999</v>
      </c>
      <c r="P6" s="9">
        <f t="shared" si="0"/>
        <v>999</v>
      </c>
      <c r="Q6" s="9">
        <f t="shared" si="0"/>
        <v>999</v>
      </c>
      <c r="R6" s="4"/>
      <c r="S6" s="4"/>
      <c r="T6" s="35">
        <v>4</v>
      </c>
      <c r="U6" s="5">
        <v>902</v>
      </c>
      <c r="V6" s="8" t="str">
        <f>IF(U6="","",VLOOKUP(U6,'All Names'!A$2:B$400,2,FALSE))</f>
        <v>Karlie Barry</v>
      </c>
      <c r="W6" s="8" t="str">
        <f>IF(V6="","",VLOOKUP(U6,'All Names'!A$2:C$400,3,FALSE))</f>
        <v>St. Ultan's</v>
      </c>
      <c r="X6" s="45">
        <f>IF(U6="","",IF((VLOOKUP(U6,'All Names'!A$2:D$400,4,FALSE)=T$1),"","X"))</f>
      </c>
      <c r="Y6" s="9">
        <f t="shared" si="2"/>
        <v>999</v>
      </c>
      <c r="Z6" s="9">
        <f t="shared" si="2"/>
        <v>999</v>
      </c>
      <c r="AA6" s="9">
        <f t="shared" si="2"/>
        <v>999</v>
      </c>
      <c r="AB6" s="9">
        <f t="shared" si="2"/>
        <v>999</v>
      </c>
      <c r="AC6" s="9">
        <f t="shared" si="2"/>
        <v>999</v>
      </c>
      <c r="AD6" s="9">
        <f t="shared" si="2"/>
        <v>999</v>
      </c>
      <c r="AE6" s="9">
        <f t="shared" si="2"/>
        <v>999</v>
      </c>
      <c r="AF6" s="9">
        <f t="shared" si="2"/>
        <v>999</v>
      </c>
      <c r="AG6" s="9">
        <f t="shared" si="2"/>
        <v>999</v>
      </c>
      <c r="AH6" s="9">
        <f t="shared" si="2"/>
        <v>4</v>
      </c>
      <c r="AI6" s="10">
        <f t="shared" si="2"/>
        <v>999</v>
      </c>
      <c r="AK6" s="4"/>
    </row>
    <row r="7" spans="1:37" ht="15">
      <c r="A7" s="3">
        <f t="shared" si="3"/>
        <v>5</v>
      </c>
      <c r="B7" s="7">
        <v>600</v>
      </c>
      <c r="C7" s="8" t="str">
        <f>IF(B7="","",VLOOKUP(B7,'All Names'!A$2:B$400,2,FALSE))</f>
        <v>Adam McMahon</v>
      </c>
      <c r="D7" s="8" t="str">
        <f>IF(B7="","",VLOOKUP(B7,'All Names'!A$2:C$400,3,FALSE))</f>
        <v>Sc. Chiarain</v>
      </c>
      <c r="E7" s="8">
        <f>IF(B7="","",IF((VLOOKUP(B7,'All Names'!A$2:D$400,4,FALSE)=A$1),"","X"))</f>
      </c>
      <c r="F7" s="9">
        <f t="shared" si="0"/>
        <v>999</v>
      </c>
      <c r="G7" s="9">
        <f t="shared" si="0"/>
        <v>999</v>
      </c>
      <c r="H7" s="9">
        <f t="shared" si="0"/>
        <v>999</v>
      </c>
      <c r="I7" s="9">
        <f t="shared" si="0"/>
        <v>999</v>
      </c>
      <c r="J7" s="9">
        <f t="shared" si="0"/>
        <v>999</v>
      </c>
      <c r="K7" s="9">
        <f t="shared" si="0"/>
        <v>5</v>
      </c>
      <c r="L7" s="9">
        <f t="shared" si="0"/>
        <v>999</v>
      </c>
      <c r="M7" s="9">
        <f t="shared" si="0"/>
        <v>999</v>
      </c>
      <c r="N7" s="9">
        <f t="shared" si="0"/>
        <v>999</v>
      </c>
      <c r="O7" s="9">
        <f t="shared" si="0"/>
        <v>999</v>
      </c>
      <c r="P7" s="9">
        <f t="shared" si="0"/>
        <v>999</v>
      </c>
      <c r="Q7" s="9">
        <f t="shared" si="0"/>
        <v>999</v>
      </c>
      <c r="R7" s="4"/>
      <c r="S7" s="4"/>
      <c r="T7" s="35">
        <v>5</v>
      </c>
      <c r="U7" s="5">
        <v>604</v>
      </c>
      <c r="V7" s="8" t="str">
        <f>IF(U7="","",VLOOKUP(U7,'All Names'!A$2:B$400,2,FALSE))</f>
        <v>Nicole McMahon</v>
      </c>
      <c r="W7" s="8" t="str">
        <f>IF(V7="","",VLOOKUP(U7,'All Names'!A$2:C$400,3,FALSE))</f>
        <v>Sc. Chiarain</v>
      </c>
      <c r="X7" s="45">
        <f>IF(U7="","",IF((VLOOKUP(U7,'All Names'!A$2:D$400,4,FALSE)=T$1),"","X"))</f>
      </c>
      <c r="Y7" s="9">
        <f t="shared" si="2"/>
        <v>999</v>
      </c>
      <c r="Z7" s="9">
        <f t="shared" si="2"/>
        <v>999</v>
      </c>
      <c r="AA7" s="9">
        <f t="shared" si="2"/>
        <v>999</v>
      </c>
      <c r="AB7" s="9">
        <f t="shared" si="2"/>
        <v>999</v>
      </c>
      <c r="AC7" s="9">
        <f t="shared" si="2"/>
        <v>999</v>
      </c>
      <c r="AD7" s="9">
        <f t="shared" si="2"/>
        <v>5</v>
      </c>
      <c r="AE7" s="9">
        <f t="shared" si="2"/>
        <v>999</v>
      </c>
      <c r="AF7" s="9">
        <f t="shared" si="2"/>
        <v>999</v>
      </c>
      <c r="AG7" s="9">
        <f t="shared" si="2"/>
        <v>999</v>
      </c>
      <c r="AH7" s="9">
        <f t="shared" si="2"/>
        <v>999</v>
      </c>
      <c r="AI7" s="10">
        <f t="shared" si="2"/>
        <v>999</v>
      </c>
      <c r="AK7" s="4"/>
    </row>
    <row r="8" spans="1:37" ht="15">
      <c r="A8" s="3">
        <f t="shared" si="3"/>
        <v>6</v>
      </c>
      <c r="B8" s="7">
        <v>100</v>
      </c>
      <c r="C8" s="8" t="str">
        <f>IF(B8="","",VLOOKUP(B8,'All Names'!A$2:B$400,2,FALSE))</f>
        <v>Emanuel Ikponwosa</v>
      </c>
      <c r="D8" s="8" t="str">
        <f>IF(B8="","",VLOOKUP(B8,'All Names'!A$2:C$400,3,FALSE))</f>
        <v>Colaiste Eoin</v>
      </c>
      <c r="E8" s="8">
        <f>IF(B8="","",IF((VLOOKUP(B8,'All Names'!A$2:D$400,4,FALSE)=A$1),"","X"))</f>
      </c>
      <c r="F8" s="9">
        <f t="shared" si="0"/>
        <v>6</v>
      </c>
      <c r="G8" s="9">
        <f t="shared" si="0"/>
        <v>999</v>
      </c>
      <c r="H8" s="9">
        <f t="shared" si="0"/>
        <v>999</v>
      </c>
      <c r="I8" s="9">
        <f t="shared" si="0"/>
        <v>999</v>
      </c>
      <c r="J8" s="9">
        <f t="shared" si="0"/>
        <v>999</v>
      </c>
      <c r="K8" s="9">
        <f t="shared" si="0"/>
        <v>999</v>
      </c>
      <c r="L8" s="9">
        <f t="shared" si="0"/>
        <v>999</v>
      </c>
      <c r="M8" s="9">
        <f t="shared" si="0"/>
        <v>999</v>
      </c>
      <c r="N8" s="9">
        <f t="shared" si="0"/>
        <v>999</v>
      </c>
      <c r="O8" s="9">
        <f t="shared" si="0"/>
        <v>999</v>
      </c>
      <c r="P8" s="9">
        <f t="shared" si="0"/>
        <v>999</v>
      </c>
      <c r="Q8" s="9">
        <f t="shared" si="0"/>
        <v>999</v>
      </c>
      <c r="R8" s="4"/>
      <c r="S8" s="4"/>
      <c r="T8" s="35">
        <v>6</v>
      </c>
      <c r="U8" s="5">
        <v>511</v>
      </c>
      <c r="V8" s="8" t="str">
        <f>IF(U8="","",VLOOKUP(U8,'All Names'!A$2:B$400,2,FALSE))</f>
        <v>Leah Hume</v>
      </c>
      <c r="W8" s="8" t="str">
        <f>IF(V8="","",VLOOKUP(U8,'All Names'!A$2:C$400,3,FALSE))</f>
        <v>St. Augustines</v>
      </c>
      <c r="X8" s="45">
        <f>IF(U8="","",IF((VLOOKUP(U8,'All Names'!A$2:D$400,4,FALSE)=T$1),"","X"))</f>
      </c>
      <c r="Y8" s="9">
        <f t="shared" si="2"/>
        <v>999</v>
      </c>
      <c r="Z8" s="9">
        <f t="shared" si="2"/>
        <v>999</v>
      </c>
      <c r="AA8" s="9">
        <f t="shared" si="2"/>
        <v>999</v>
      </c>
      <c r="AB8" s="9">
        <f t="shared" si="2"/>
        <v>999</v>
      </c>
      <c r="AC8" s="9">
        <f t="shared" si="2"/>
        <v>6</v>
      </c>
      <c r="AD8" s="9">
        <f t="shared" si="2"/>
        <v>999</v>
      </c>
      <c r="AE8" s="9">
        <f t="shared" si="2"/>
        <v>999</v>
      </c>
      <c r="AF8" s="9">
        <f t="shared" si="2"/>
        <v>999</v>
      </c>
      <c r="AG8" s="9">
        <f t="shared" si="2"/>
        <v>999</v>
      </c>
      <c r="AH8" s="9">
        <f t="shared" si="2"/>
        <v>999</v>
      </c>
      <c r="AI8" s="10">
        <f t="shared" si="2"/>
        <v>999</v>
      </c>
      <c r="AK8" s="4"/>
    </row>
    <row r="9" spans="1:37" ht="15">
      <c r="A9" s="3">
        <f t="shared" si="3"/>
        <v>7</v>
      </c>
      <c r="B9" s="7">
        <v>102</v>
      </c>
      <c r="C9" s="8" t="str">
        <f>IF(B9="","",VLOOKUP(B9,'All Names'!A$2:B$400,2,FALSE))</f>
        <v>Henry Edowor</v>
      </c>
      <c r="D9" s="8" t="str">
        <f>IF(B9="","",VLOOKUP(B9,'All Names'!A$2:C$400,3,FALSE))</f>
        <v>Colaiste Eoin</v>
      </c>
      <c r="E9" s="8">
        <f>IF(B9="","",IF((VLOOKUP(B9,'All Names'!A$2:D$400,4,FALSE)=A$1),"","X"))</f>
      </c>
      <c r="F9" s="9">
        <f aca="true" t="shared" si="4" ref="F9:N9">IF($D9=F$2,$A9,999)</f>
        <v>7</v>
      </c>
      <c r="G9" s="9">
        <f t="shared" si="4"/>
        <v>999</v>
      </c>
      <c r="H9" s="9">
        <f t="shared" si="4"/>
        <v>999</v>
      </c>
      <c r="I9" s="9">
        <f t="shared" si="4"/>
        <v>999</v>
      </c>
      <c r="J9" s="9">
        <f t="shared" si="4"/>
        <v>999</v>
      </c>
      <c r="K9" s="9">
        <f t="shared" si="4"/>
        <v>999</v>
      </c>
      <c r="L9" s="9">
        <f t="shared" si="4"/>
        <v>999</v>
      </c>
      <c r="M9" s="9">
        <f t="shared" si="4"/>
        <v>999</v>
      </c>
      <c r="N9" s="9">
        <f t="shared" si="4"/>
        <v>999</v>
      </c>
      <c r="O9" s="9">
        <f aca="true" t="shared" si="5" ref="I9:Q24">IF($D9=O$2,$A9,999)</f>
        <v>999</v>
      </c>
      <c r="P9" s="9">
        <f t="shared" si="5"/>
        <v>999</v>
      </c>
      <c r="Q9" s="9">
        <f t="shared" si="5"/>
        <v>999</v>
      </c>
      <c r="R9" s="4"/>
      <c r="S9" s="4"/>
      <c r="T9" s="35">
        <v>7</v>
      </c>
      <c r="U9" s="5">
        <v>605</v>
      </c>
      <c r="V9" s="8" t="str">
        <f>IF(U9="","",VLOOKUP(U9,'All Names'!A$2:B$400,2,FALSE))</f>
        <v>Nicole Travers</v>
      </c>
      <c r="W9" s="8" t="str">
        <f>IF(V9="","",VLOOKUP(U9,'All Names'!A$2:C$400,3,FALSE))</f>
        <v>Sc. Chiarain</v>
      </c>
      <c r="X9" s="45">
        <f>IF(U9="","",IF((VLOOKUP(U9,'All Names'!A$2:D$400,4,FALSE)=T$1),"","X"))</f>
      </c>
      <c r="Y9" s="9">
        <f t="shared" si="2"/>
        <v>999</v>
      </c>
      <c r="Z9" s="9">
        <f t="shared" si="2"/>
        <v>999</v>
      </c>
      <c r="AA9" s="9">
        <f t="shared" si="2"/>
        <v>999</v>
      </c>
      <c r="AB9" s="9">
        <f t="shared" si="2"/>
        <v>999</v>
      </c>
      <c r="AC9" s="9">
        <f t="shared" si="2"/>
        <v>999</v>
      </c>
      <c r="AD9" s="9">
        <f t="shared" si="2"/>
        <v>7</v>
      </c>
      <c r="AE9" s="9">
        <f t="shared" si="2"/>
        <v>999</v>
      </c>
      <c r="AF9" s="9">
        <f t="shared" si="2"/>
        <v>999</v>
      </c>
      <c r="AG9" s="9">
        <f t="shared" si="2"/>
        <v>999</v>
      </c>
      <c r="AH9" s="9">
        <f t="shared" si="2"/>
        <v>999</v>
      </c>
      <c r="AI9" s="10">
        <f t="shared" si="2"/>
        <v>999</v>
      </c>
      <c r="AK9" s="4"/>
    </row>
    <row r="10" spans="1:37" ht="15">
      <c r="A10" s="3">
        <f t="shared" si="3"/>
        <v>8</v>
      </c>
      <c r="B10" s="7">
        <v>801</v>
      </c>
      <c r="C10" s="8" t="str">
        <f>IF(B10="","",VLOOKUP(B10,'All Names'!A$2:B$400,2,FALSE))</f>
        <v>Nathan Hayden</v>
      </c>
      <c r="D10" s="8" t="str">
        <f>IF(B10="","",VLOOKUP(B10,'All Names'!A$2:C$400,3,FALSE))</f>
        <v>St. Marks</v>
      </c>
      <c r="E10" s="8">
        <f>IF(B10="","",IF((VLOOKUP(B10,'All Names'!A$2:D$400,4,FALSE)=A$1),"","X"))</f>
      </c>
      <c r="F10" s="9">
        <f aca="true" t="shared" si="6" ref="F10:H29">IF($D10=F$2,$A10,999)</f>
        <v>999</v>
      </c>
      <c r="G10" s="9">
        <f t="shared" si="6"/>
        <v>999</v>
      </c>
      <c r="H10" s="9">
        <f t="shared" si="6"/>
        <v>999</v>
      </c>
      <c r="I10" s="9">
        <f t="shared" si="5"/>
        <v>999</v>
      </c>
      <c r="J10" s="9">
        <f t="shared" si="5"/>
        <v>999</v>
      </c>
      <c r="K10" s="9">
        <f t="shared" si="5"/>
        <v>999</v>
      </c>
      <c r="L10" s="9">
        <f t="shared" si="5"/>
        <v>999</v>
      </c>
      <c r="M10" s="9">
        <f t="shared" si="5"/>
        <v>8</v>
      </c>
      <c r="N10" s="9">
        <f t="shared" si="5"/>
        <v>999</v>
      </c>
      <c r="O10" s="9">
        <f t="shared" si="5"/>
        <v>999</v>
      </c>
      <c r="P10" s="9">
        <f t="shared" si="5"/>
        <v>999</v>
      </c>
      <c r="Q10" s="9">
        <f t="shared" si="5"/>
        <v>999</v>
      </c>
      <c r="R10" s="4"/>
      <c r="S10" s="4"/>
      <c r="T10" s="35">
        <v>8</v>
      </c>
      <c r="U10" s="5">
        <v>303</v>
      </c>
      <c r="V10" s="8" t="str">
        <f>IF(U10="","",VLOOKUP(U10,'All Names'!A$2:B$400,2,FALSE))</f>
        <v>Ngozi Uwechue</v>
      </c>
      <c r="W10" s="8" t="str">
        <f>IF(V10="","",VLOOKUP(U10,'All Names'!A$2:C$400,3,FALSE))</f>
        <v>St. Michaels</v>
      </c>
      <c r="X10" s="45">
        <f>IF(U10="","",IF((VLOOKUP(U10,'All Names'!A$2:D$400,4,FALSE)=T$1),"","X"))</f>
      </c>
      <c r="Y10" s="9">
        <f t="shared" si="2"/>
        <v>999</v>
      </c>
      <c r="Z10" s="9">
        <f t="shared" si="2"/>
        <v>999</v>
      </c>
      <c r="AA10" s="9">
        <f t="shared" si="2"/>
        <v>8</v>
      </c>
      <c r="AB10" s="9">
        <f t="shared" si="2"/>
        <v>999</v>
      </c>
      <c r="AC10" s="9">
        <f t="shared" si="2"/>
        <v>999</v>
      </c>
      <c r="AD10" s="9">
        <f t="shared" si="2"/>
        <v>999</v>
      </c>
      <c r="AE10" s="9">
        <f t="shared" si="2"/>
        <v>999</v>
      </c>
      <c r="AF10" s="9">
        <f t="shared" si="2"/>
        <v>999</v>
      </c>
      <c r="AG10" s="9">
        <f t="shared" si="2"/>
        <v>999</v>
      </c>
      <c r="AH10" s="9">
        <f t="shared" si="2"/>
        <v>999</v>
      </c>
      <c r="AI10" s="10">
        <f t="shared" si="2"/>
        <v>999</v>
      </c>
      <c r="AK10" s="4"/>
    </row>
    <row r="11" spans="1:37" ht="15.75" thickBot="1">
      <c r="A11" s="3">
        <f t="shared" si="3"/>
        <v>9</v>
      </c>
      <c r="B11" s="7">
        <v>506</v>
      </c>
      <c r="C11" s="8" t="str">
        <f>IF(B11="","",VLOOKUP(B11,'All Names'!A$2:B$400,2,FALSE))</f>
        <v>Daniel Fortune</v>
      </c>
      <c r="D11" s="8" t="str">
        <f>IF(B11="","",VLOOKUP(B11,'All Names'!A$2:C$400,3,FALSE))</f>
        <v>St. Augustines</v>
      </c>
      <c r="E11" s="8">
        <f>IF(B11="","",IF((VLOOKUP(B11,'All Names'!A$2:D$400,4,FALSE)=A$1),"","X"))</f>
      </c>
      <c r="F11" s="9">
        <f t="shared" si="6"/>
        <v>999</v>
      </c>
      <c r="G11" s="9">
        <f t="shared" si="6"/>
        <v>999</v>
      </c>
      <c r="H11" s="9">
        <f t="shared" si="6"/>
        <v>999</v>
      </c>
      <c r="I11" s="9">
        <f t="shared" si="5"/>
        <v>999</v>
      </c>
      <c r="J11" s="9">
        <f t="shared" si="5"/>
        <v>9</v>
      </c>
      <c r="K11" s="9">
        <f t="shared" si="5"/>
        <v>999</v>
      </c>
      <c r="L11" s="9">
        <f t="shared" si="5"/>
        <v>999</v>
      </c>
      <c r="M11" s="9">
        <f t="shared" si="5"/>
        <v>999</v>
      </c>
      <c r="N11" s="9">
        <f t="shared" si="5"/>
        <v>999</v>
      </c>
      <c r="O11" s="9">
        <f t="shared" si="5"/>
        <v>999</v>
      </c>
      <c r="P11" s="9">
        <f t="shared" si="5"/>
        <v>999</v>
      </c>
      <c r="Q11" s="9">
        <f t="shared" si="5"/>
        <v>999</v>
      </c>
      <c r="R11" s="4"/>
      <c r="S11" s="4"/>
      <c r="T11" s="35">
        <v>9</v>
      </c>
      <c r="U11" s="5">
        <v>512</v>
      </c>
      <c r="V11" s="8" t="str">
        <f>IF(U11="","",VLOOKUP(U11,'All Names'!A$2:B$400,2,FALSE))</f>
        <v>Ellie Kiernan</v>
      </c>
      <c r="W11" s="8" t="str">
        <f>IF(V11="","",VLOOKUP(U11,'All Names'!A$2:C$400,3,FALSE))</f>
        <v>St. Augustines</v>
      </c>
      <c r="X11" s="45">
        <f>IF(U11="","",IF((VLOOKUP(U11,'All Names'!A$2:D$400,4,FALSE)=T$1),"","X"))</f>
      </c>
      <c r="Y11" s="9">
        <f t="shared" si="2"/>
        <v>999</v>
      </c>
      <c r="Z11" s="9">
        <f t="shared" si="2"/>
        <v>999</v>
      </c>
      <c r="AA11" s="9">
        <f t="shared" si="2"/>
        <v>999</v>
      </c>
      <c r="AB11" s="9">
        <f t="shared" si="2"/>
        <v>999</v>
      </c>
      <c r="AC11" s="9">
        <f t="shared" si="2"/>
        <v>9</v>
      </c>
      <c r="AD11" s="9">
        <f t="shared" si="2"/>
        <v>999</v>
      </c>
      <c r="AE11" s="9">
        <f t="shared" si="2"/>
        <v>999</v>
      </c>
      <c r="AF11" s="9">
        <f t="shared" si="2"/>
        <v>999</v>
      </c>
      <c r="AG11" s="9">
        <f t="shared" si="2"/>
        <v>999</v>
      </c>
      <c r="AH11" s="9">
        <f t="shared" si="2"/>
        <v>999</v>
      </c>
      <c r="AI11" s="10">
        <f t="shared" si="2"/>
        <v>999</v>
      </c>
      <c r="AK11" s="4"/>
    </row>
    <row r="12" spans="1:37" ht="15.75" thickBot="1">
      <c r="A12" s="3">
        <f t="shared" si="3"/>
        <v>10</v>
      </c>
      <c r="B12" s="7">
        <v>105</v>
      </c>
      <c r="C12" s="8" t="str">
        <f>IF(B12="","",VLOOKUP(B12,'All Names'!A$2:B$400,2,FALSE))</f>
        <v>Lee Timons</v>
      </c>
      <c r="D12" s="8" t="str">
        <f>IF(B12="","",VLOOKUP(B12,'All Names'!A$2:C$400,3,FALSE))</f>
        <v>Colaiste Eoin</v>
      </c>
      <c r="E12" s="8">
        <f>IF(B12="","",IF((VLOOKUP(B12,'All Names'!A$2:D$400,4,FALSE)=A$1),"","X"))</f>
      </c>
      <c r="F12" s="9">
        <f t="shared" si="6"/>
        <v>10</v>
      </c>
      <c r="G12" s="9">
        <f t="shared" si="6"/>
        <v>999</v>
      </c>
      <c r="H12" s="9">
        <f t="shared" si="6"/>
        <v>999</v>
      </c>
      <c r="I12" s="9">
        <f t="shared" si="5"/>
        <v>999</v>
      </c>
      <c r="J12" s="9">
        <f t="shared" si="5"/>
        <v>999</v>
      </c>
      <c r="K12" s="9">
        <f t="shared" si="5"/>
        <v>999</v>
      </c>
      <c r="L12" s="9">
        <f t="shared" si="5"/>
        <v>999</v>
      </c>
      <c r="M12" s="9">
        <f t="shared" si="5"/>
        <v>999</v>
      </c>
      <c r="N12" s="9">
        <f t="shared" si="5"/>
        <v>999</v>
      </c>
      <c r="O12" s="9">
        <f t="shared" si="5"/>
        <v>999</v>
      </c>
      <c r="P12" s="9">
        <f t="shared" si="5"/>
        <v>999</v>
      </c>
      <c r="Q12" s="9">
        <f t="shared" si="5"/>
        <v>999</v>
      </c>
      <c r="R12" s="4"/>
      <c r="S12" s="4"/>
      <c r="Y12" s="11">
        <f aca="true" t="shared" si="7" ref="Y12:AI12">IF(SUM(SMALL(Y3:Y11,1),SMALL(Y3:Y11,2),SMALL(Y3:Y11,3),SMALL(Y3:Y11,4))&lt;999,SUM(SMALL(Y3:Y11,1),SMALL(Y3:Y11,2),SMALL(Y3:Y11,3),SMALL(Y3:Y11,4)),1000)</f>
        <v>1000</v>
      </c>
      <c r="Z12" s="11">
        <f t="shared" si="7"/>
        <v>1000</v>
      </c>
      <c r="AA12" s="11">
        <f t="shared" si="7"/>
        <v>1000</v>
      </c>
      <c r="AB12" s="11">
        <f t="shared" si="7"/>
        <v>1000</v>
      </c>
      <c r="AC12" s="11">
        <f t="shared" si="7"/>
        <v>1000</v>
      </c>
      <c r="AD12" s="11">
        <f t="shared" si="7"/>
        <v>1000</v>
      </c>
      <c r="AE12" s="11">
        <f t="shared" si="7"/>
        <v>1000</v>
      </c>
      <c r="AF12" s="11">
        <f t="shared" si="7"/>
        <v>1000</v>
      </c>
      <c r="AG12" s="11">
        <f t="shared" si="7"/>
        <v>1000</v>
      </c>
      <c r="AH12" s="11">
        <f t="shared" si="7"/>
        <v>1000</v>
      </c>
      <c r="AI12" s="11">
        <f t="shared" si="7"/>
        <v>1000</v>
      </c>
      <c r="AK12" s="4"/>
    </row>
    <row r="13" spans="1:37" ht="15.75" thickBot="1">
      <c r="A13" s="3">
        <f t="shared" si="3"/>
        <v>11</v>
      </c>
      <c r="B13" s="7">
        <v>800</v>
      </c>
      <c r="C13" s="8" t="str">
        <f>IF(B13="","",VLOOKUP(B13,'All Names'!A$2:B$400,2,FALSE))</f>
        <v>Shane Lawlor</v>
      </c>
      <c r="D13" s="8" t="str">
        <f>IF(B13="","",VLOOKUP(B13,'All Names'!A$2:C$400,3,FALSE))</f>
        <v>St. Marks</v>
      </c>
      <c r="E13" s="8">
        <f>IF(B13="","",IF((VLOOKUP(B13,'All Names'!A$2:D$400,4,FALSE)=A$1),"","X"))</f>
      </c>
      <c r="F13" s="9">
        <f t="shared" si="6"/>
        <v>999</v>
      </c>
      <c r="G13" s="9">
        <f t="shared" si="6"/>
        <v>999</v>
      </c>
      <c r="H13" s="9">
        <f t="shared" si="6"/>
        <v>999</v>
      </c>
      <c r="I13" s="9">
        <f t="shared" si="5"/>
        <v>999</v>
      </c>
      <c r="J13" s="9">
        <f t="shared" si="5"/>
        <v>999</v>
      </c>
      <c r="K13" s="9">
        <f t="shared" si="5"/>
        <v>999</v>
      </c>
      <c r="L13" s="9">
        <f t="shared" si="5"/>
        <v>999</v>
      </c>
      <c r="M13" s="9">
        <f t="shared" si="5"/>
        <v>11</v>
      </c>
      <c r="N13" s="9">
        <f t="shared" si="5"/>
        <v>999</v>
      </c>
      <c r="O13" s="9">
        <f t="shared" si="5"/>
        <v>999</v>
      </c>
      <c r="P13" s="9">
        <f t="shared" si="5"/>
        <v>999</v>
      </c>
      <c r="Q13" s="9">
        <f t="shared" si="5"/>
        <v>999</v>
      </c>
      <c r="R13" s="4"/>
      <c r="S13" s="4"/>
      <c r="Y13" s="12" t="str">
        <f aca="true" t="shared" si="8" ref="Y13:AI13">Y2</f>
        <v>Colaiste Eoin</v>
      </c>
      <c r="Z13" s="12" t="str">
        <f t="shared" si="8"/>
        <v>St. Peters</v>
      </c>
      <c r="AA13" s="12" t="str">
        <f t="shared" si="8"/>
        <v>St. Michaels</v>
      </c>
      <c r="AB13" s="12" t="str">
        <f t="shared" si="8"/>
        <v>St. Josephs</v>
      </c>
      <c r="AC13" s="12" t="str">
        <f t="shared" si="8"/>
        <v>St. Augustines</v>
      </c>
      <c r="AD13" s="12" t="str">
        <f t="shared" si="8"/>
        <v>Sc. Chiarain</v>
      </c>
      <c r="AE13" s="12" t="str">
        <f t="shared" si="8"/>
        <v>New Court</v>
      </c>
      <c r="AF13" s="12" t="str">
        <f t="shared" si="8"/>
        <v>St. Marks</v>
      </c>
      <c r="AG13" s="12" t="str">
        <f t="shared" si="8"/>
        <v>St. Francis</v>
      </c>
      <c r="AH13" s="12" t="str">
        <f t="shared" si="8"/>
        <v>St. Ultan's</v>
      </c>
      <c r="AI13" s="12" t="str">
        <f t="shared" si="8"/>
        <v>Wexford</v>
      </c>
      <c r="AK13" s="4"/>
    </row>
    <row r="14" spans="1:37" ht="15.75" thickBot="1">
      <c r="A14" s="3">
        <f t="shared" si="3"/>
        <v>12</v>
      </c>
      <c r="B14" s="7">
        <v>404</v>
      </c>
      <c r="C14" s="8" t="str">
        <f>IF(B14="","",VLOOKUP(B14,'All Names'!A$2:B$400,2,FALSE))</f>
        <v>Adam Kennedy</v>
      </c>
      <c r="D14" s="8" t="str">
        <f>IF(B14="","",VLOOKUP(B14,'All Names'!A$2:C$400,3,FALSE))</f>
        <v>St. Josephs</v>
      </c>
      <c r="E14" s="8" t="str">
        <f>IF(B14="","",IF((VLOOKUP(B14,'All Names'!A$2:D$400,4,FALSE)=A$1),"","X"))</f>
        <v>X</v>
      </c>
      <c r="F14" s="9">
        <f t="shared" si="6"/>
        <v>999</v>
      </c>
      <c r="G14" s="9">
        <f t="shared" si="6"/>
        <v>999</v>
      </c>
      <c r="H14" s="9">
        <f t="shared" si="6"/>
        <v>999</v>
      </c>
      <c r="I14" s="9">
        <f t="shared" si="5"/>
        <v>12</v>
      </c>
      <c r="J14" s="9">
        <f t="shared" si="5"/>
        <v>999</v>
      </c>
      <c r="K14" s="9">
        <f t="shared" si="5"/>
        <v>999</v>
      </c>
      <c r="L14" s="9">
        <f t="shared" si="5"/>
        <v>999</v>
      </c>
      <c r="M14" s="9">
        <f t="shared" si="5"/>
        <v>999</v>
      </c>
      <c r="N14" s="9">
        <f t="shared" si="5"/>
        <v>999</v>
      </c>
      <c r="O14" s="9">
        <f t="shared" si="5"/>
        <v>999</v>
      </c>
      <c r="P14" s="9">
        <f t="shared" si="5"/>
        <v>999</v>
      </c>
      <c r="Q14" s="9">
        <f t="shared" si="5"/>
        <v>999</v>
      </c>
      <c r="R14" s="4"/>
      <c r="S14" s="4"/>
      <c r="Y14" s="13"/>
      <c r="Z14" s="13"/>
      <c r="AA14" s="13"/>
      <c r="AB14" s="13"/>
      <c r="AC14" s="13"/>
      <c r="AD14" s="13"/>
      <c r="AE14" s="13"/>
      <c r="AF14" s="13"/>
      <c r="AG14" s="34"/>
      <c r="AK14" s="4"/>
    </row>
    <row r="15" spans="1:37" ht="16.5" thickBot="1">
      <c r="A15" s="3">
        <f t="shared" si="3"/>
        <v>13</v>
      </c>
      <c r="B15" s="7">
        <v>302</v>
      </c>
      <c r="C15" s="8" t="str">
        <f>IF(B15="","",VLOOKUP(B15,'All Names'!A$2:B$400,2,FALSE))</f>
        <v>Luke Lenihan-Butler</v>
      </c>
      <c r="D15" s="8" t="str">
        <f>IF(B15="","",VLOOKUP(B15,'All Names'!A$2:C$400,3,FALSE))</f>
        <v>St. Michaels</v>
      </c>
      <c r="E15" s="8">
        <f>IF(B15="","",IF((VLOOKUP(B15,'All Names'!A$2:D$400,4,FALSE)=A$1),"","X"))</f>
      </c>
      <c r="F15" s="9">
        <f t="shared" si="6"/>
        <v>999</v>
      </c>
      <c r="G15" s="9">
        <f t="shared" si="6"/>
        <v>999</v>
      </c>
      <c r="H15" s="9">
        <f t="shared" si="6"/>
        <v>13</v>
      </c>
      <c r="I15" s="9">
        <f t="shared" si="5"/>
        <v>999</v>
      </c>
      <c r="J15" s="9">
        <f t="shared" si="5"/>
        <v>999</v>
      </c>
      <c r="K15" s="9">
        <f t="shared" si="5"/>
        <v>999</v>
      </c>
      <c r="L15" s="9">
        <f t="shared" si="5"/>
        <v>999</v>
      </c>
      <c r="M15" s="9">
        <f t="shared" si="5"/>
        <v>999</v>
      </c>
      <c r="N15" s="9">
        <f t="shared" si="5"/>
        <v>999</v>
      </c>
      <c r="O15" s="9">
        <f t="shared" si="5"/>
        <v>999</v>
      </c>
      <c r="P15" s="9">
        <f t="shared" si="5"/>
        <v>999</v>
      </c>
      <c r="Q15" s="9">
        <f t="shared" si="5"/>
        <v>999</v>
      </c>
      <c r="R15" s="4"/>
      <c r="S15" s="4"/>
      <c r="T15" s="90" t="s">
        <v>334</v>
      </c>
      <c r="U15" s="91"/>
      <c r="V15" s="91"/>
      <c r="W15" s="92"/>
      <c r="Y15" s="13"/>
      <c r="Z15" s="13"/>
      <c r="AA15" s="13"/>
      <c r="AB15" s="13"/>
      <c r="AC15" s="13"/>
      <c r="AD15" s="13"/>
      <c r="AE15" s="13"/>
      <c r="AF15" s="13"/>
      <c r="AG15" s="34"/>
      <c r="AK15" s="4"/>
    </row>
    <row r="16" spans="1:37" ht="15.75" thickBot="1">
      <c r="A16" s="3">
        <f t="shared" si="3"/>
        <v>14</v>
      </c>
      <c r="B16" s="7">
        <v>336</v>
      </c>
      <c r="C16" s="8" t="str">
        <f>IF(B16="","",VLOOKUP(B16,'All Names'!A$2:B$400,2,FALSE))</f>
        <v>Jordan Bamidele</v>
      </c>
      <c r="D16" s="8" t="str">
        <f>IF(B16="","",VLOOKUP(B16,'All Names'!A$2:C$400,3,FALSE))</f>
        <v>St. Michaels</v>
      </c>
      <c r="E16" s="8">
        <f>IF(B16="","",IF((VLOOKUP(B16,'All Names'!A$2:D$400,4,FALSE)=A$1),"","X"))</f>
      </c>
      <c r="F16" s="9">
        <f t="shared" si="6"/>
        <v>999</v>
      </c>
      <c r="G16" s="9">
        <f t="shared" si="6"/>
        <v>999</v>
      </c>
      <c r="H16" s="9">
        <f t="shared" si="6"/>
        <v>14</v>
      </c>
      <c r="I16" s="9">
        <f t="shared" si="5"/>
        <v>999</v>
      </c>
      <c r="J16" s="9">
        <f t="shared" si="5"/>
        <v>999</v>
      </c>
      <c r="K16" s="9">
        <f t="shared" si="5"/>
        <v>999</v>
      </c>
      <c r="L16" s="9">
        <f t="shared" si="5"/>
        <v>999</v>
      </c>
      <c r="M16" s="9">
        <f t="shared" si="5"/>
        <v>999</v>
      </c>
      <c r="N16" s="9">
        <f t="shared" si="5"/>
        <v>999</v>
      </c>
      <c r="O16" s="9">
        <f t="shared" si="5"/>
        <v>999</v>
      </c>
      <c r="P16" s="9">
        <f t="shared" si="5"/>
        <v>999</v>
      </c>
      <c r="Q16" s="9">
        <f t="shared" si="5"/>
        <v>999</v>
      </c>
      <c r="R16" s="4"/>
      <c r="S16" s="4"/>
      <c r="T16" s="14">
        <v>1</v>
      </c>
      <c r="U16" s="101">
        <f>IF(SMALL(Y$12:AF$12,1)=1000,"",HLOOKUP(SMALL(Y$12:AF$12,1),Y$12:AF$13,2,FALSE))</f>
      </c>
      <c r="V16" s="101"/>
      <c r="W16" s="102"/>
      <c r="Y16" s="13"/>
      <c r="Z16" s="13"/>
      <c r="AA16" s="13"/>
      <c r="AB16" s="13"/>
      <c r="AC16" s="13"/>
      <c r="AD16" s="13"/>
      <c r="AE16" s="13"/>
      <c r="AF16" s="13"/>
      <c r="AG16" s="34"/>
      <c r="AK16" s="4"/>
    </row>
    <row r="17" spans="1:37" ht="15.75" thickBot="1">
      <c r="A17" s="3">
        <f t="shared" si="3"/>
        <v>15</v>
      </c>
      <c r="B17" s="7">
        <v>103</v>
      </c>
      <c r="C17" s="8" t="str">
        <f>IF(B17="","",VLOOKUP(B17,'All Names'!A$2:B$400,2,FALSE))</f>
        <v>Luke Wall</v>
      </c>
      <c r="D17" s="8" t="str">
        <f>IF(B17="","",VLOOKUP(B17,'All Names'!A$2:C$400,3,FALSE))</f>
        <v>Colaiste Eoin</v>
      </c>
      <c r="E17" s="8">
        <f>IF(B17="","",IF((VLOOKUP(B17,'All Names'!A$2:D$400,4,FALSE)=A$1),"","X"))</f>
      </c>
      <c r="F17" s="9">
        <f t="shared" si="6"/>
        <v>15</v>
      </c>
      <c r="G17" s="9">
        <f t="shared" si="6"/>
        <v>999</v>
      </c>
      <c r="H17" s="9">
        <f t="shared" si="6"/>
        <v>999</v>
      </c>
      <c r="I17" s="9">
        <f t="shared" si="5"/>
        <v>999</v>
      </c>
      <c r="J17" s="9">
        <f t="shared" si="5"/>
        <v>999</v>
      </c>
      <c r="K17" s="9">
        <f t="shared" si="5"/>
        <v>999</v>
      </c>
      <c r="L17" s="9">
        <f t="shared" si="5"/>
        <v>999</v>
      </c>
      <c r="M17" s="9">
        <f t="shared" si="5"/>
        <v>999</v>
      </c>
      <c r="N17" s="9">
        <f t="shared" si="5"/>
        <v>999</v>
      </c>
      <c r="O17" s="9">
        <f t="shared" si="5"/>
        <v>999</v>
      </c>
      <c r="P17" s="9">
        <f t="shared" si="5"/>
        <v>999</v>
      </c>
      <c r="Q17" s="9">
        <f t="shared" si="5"/>
        <v>999</v>
      </c>
      <c r="R17" s="4"/>
      <c r="S17" s="4"/>
      <c r="T17" s="14">
        <v>2</v>
      </c>
      <c r="U17" s="101">
        <f>IF(SMALL(Y$12:AF$12,2)=1000,"",HLOOKUP(SMALL(Y$12:AF$12,2),Y$12:AF$13,2,FALSE))</f>
      </c>
      <c r="V17" s="101"/>
      <c r="W17" s="102"/>
      <c r="Y17" s="13"/>
      <c r="Z17" s="13"/>
      <c r="AA17" s="13"/>
      <c r="AB17" s="13"/>
      <c r="AC17" s="13"/>
      <c r="AD17" s="13"/>
      <c r="AE17" s="13"/>
      <c r="AF17" s="13"/>
      <c r="AG17" s="34"/>
      <c r="AK17" s="4"/>
    </row>
    <row r="18" spans="1:37" ht="15.75" thickBot="1">
      <c r="A18" s="3">
        <f t="shared" si="3"/>
        <v>16</v>
      </c>
      <c r="B18" s="7">
        <v>300</v>
      </c>
      <c r="C18" s="8" t="str">
        <f>IF(B18="","",VLOOKUP(B18,'All Names'!A$2:B$400,2,FALSE))</f>
        <v>Cian Manning-Fitzmaurice</v>
      </c>
      <c r="D18" s="8" t="str">
        <f>IF(B18="","",VLOOKUP(B18,'All Names'!A$2:C$400,3,FALSE))</f>
        <v>St. Michaels</v>
      </c>
      <c r="E18" s="8">
        <f>IF(B18="","",IF((VLOOKUP(B18,'All Names'!A$2:D$400,4,FALSE)=A$1),"","X"))</f>
      </c>
      <c r="F18" s="9">
        <f t="shared" si="6"/>
        <v>999</v>
      </c>
      <c r="G18" s="9">
        <f t="shared" si="6"/>
        <v>999</v>
      </c>
      <c r="H18" s="9">
        <f t="shared" si="6"/>
        <v>16</v>
      </c>
      <c r="I18" s="9">
        <f t="shared" si="5"/>
        <v>999</v>
      </c>
      <c r="J18" s="9">
        <f t="shared" si="5"/>
        <v>999</v>
      </c>
      <c r="K18" s="9">
        <f t="shared" si="5"/>
        <v>999</v>
      </c>
      <c r="L18" s="9">
        <f t="shared" si="5"/>
        <v>999</v>
      </c>
      <c r="M18" s="9">
        <f t="shared" si="5"/>
        <v>999</v>
      </c>
      <c r="N18" s="9">
        <f t="shared" si="5"/>
        <v>999</v>
      </c>
      <c r="O18" s="9">
        <f t="shared" si="5"/>
        <v>999</v>
      </c>
      <c r="P18" s="9">
        <f t="shared" si="5"/>
        <v>999</v>
      </c>
      <c r="Q18" s="9">
        <f t="shared" si="5"/>
        <v>999</v>
      </c>
      <c r="R18" s="4"/>
      <c r="S18" s="4"/>
      <c r="T18" s="14">
        <v>3</v>
      </c>
      <c r="U18" s="93">
        <f>IF(SMALL(Y$12:AF$12,3)=1000,"",HLOOKUP(SMALL(Y$12:AF$12,3),Y$12:AF$13,2,FALSE))</f>
      </c>
      <c r="V18" s="94"/>
      <c r="W18" s="95"/>
      <c r="Y18" s="13"/>
      <c r="Z18" s="13"/>
      <c r="AA18" s="13"/>
      <c r="AB18" s="13"/>
      <c r="AC18" s="13"/>
      <c r="AD18" s="13"/>
      <c r="AE18" s="13"/>
      <c r="AF18" s="13"/>
      <c r="AG18" s="34"/>
      <c r="AK18" s="4"/>
    </row>
    <row r="19" spans="1:37" ht="15">
      <c r="A19" s="3">
        <f t="shared" si="3"/>
        <v>17</v>
      </c>
      <c r="B19" s="7">
        <v>501</v>
      </c>
      <c r="C19" s="8" t="str">
        <f>IF(B19="","",VLOOKUP(B19,'All Names'!A$2:B$400,2,FALSE))</f>
        <v>Emmet Stacey</v>
      </c>
      <c r="D19" s="8" t="str">
        <f>IF(B19="","",VLOOKUP(B19,'All Names'!A$2:C$400,3,FALSE))</f>
        <v>St. Augustines</v>
      </c>
      <c r="E19" s="8">
        <f>IF(B19="","",IF((VLOOKUP(B19,'All Names'!A$2:D$400,4,FALSE)=A$1),"","X"))</f>
      </c>
      <c r="F19" s="9">
        <f t="shared" si="6"/>
        <v>999</v>
      </c>
      <c r="G19" s="9">
        <f t="shared" si="6"/>
        <v>999</v>
      </c>
      <c r="H19" s="9">
        <f t="shared" si="6"/>
        <v>999</v>
      </c>
      <c r="I19" s="9">
        <f t="shared" si="5"/>
        <v>999</v>
      </c>
      <c r="J19" s="9">
        <f t="shared" si="5"/>
        <v>17</v>
      </c>
      <c r="K19" s="9">
        <f t="shared" si="5"/>
        <v>999</v>
      </c>
      <c r="L19" s="9">
        <f t="shared" si="5"/>
        <v>999</v>
      </c>
      <c r="M19" s="9">
        <f t="shared" si="5"/>
        <v>999</v>
      </c>
      <c r="N19" s="9">
        <f t="shared" si="5"/>
        <v>999</v>
      </c>
      <c r="O19" s="9">
        <f t="shared" si="5"/>
        <v>999</v>
      </c>
      <c r="P19" s="9">
        <f t="shared" si="5"/>
        <v>999</v>
      </c>
      <c r="Q19" s="9">
        <f t="shared" si="5"/>
        <v>999</v>
      </c>
      <c r="R19" s="4"/>
      <c r="S19" s="4"/>
      <c r="Y19" s="13"/>
      <c r="Z19" s="13"/>
      <c r="AA19" s="13"/>
      <c r="AB19" s="13"/>
      <c r="AC19" s="13"/>
      <c r="AD19" s="13"/>
      <c r="AE19" s="13"/>
      <c r="AF19" s="13"/>
      <c r="AG19" s="34"/>
      <c r="AK19" s="4"/>
    </row>
    <row r="20" spans="1:37" ht="15.75" thickBot="1">
      <c r="A20" s="3">
        <f t="shared" si="3"/>
        <v>18</v>
      </c>
      <c r="B20" s="7">
        <v>700</v>
      </c>
      <c r="C20" s="8" t="str">
        <f>IF(B20="","",VLOOKUP(B20,'All Names'!A$2:B$400,2,FALSE))</f>
        <v>Chris Deveraux</v>
      </c>
      <c r="D20" s="8" t="str">
        <f>IF(B20="","",VLOOKUP(B20,'All Names'!A$2:C$400,3,FALSE))</f>
        <v>New Court</v>
      </c>
      <c r="E20" s="8">
        <f>IF(B20="","",IF((VLOOKUP(B20,'All Names'!A$2:D$400,4,FALSE)=A$1),"","X"))</f>
      </c>
      <c r="F20" s="9">
        <f t="shared" si="6"/>
        <v>999</v>
      </c>
      <c r="G20" s="9">
        <f t="shared" si="6"/>
        <v>999</v>
      </c>
      <c r="H20" s="9">
        <f t="shared" si="6"/>
        <v>999</v>
      </c>
      <c r="I20" s="9">
        <f t="shared" si="5"/>
        <v>999</v>
      </c>
      <c r="J20" s="9">
        <f t="shared" si="5"/>
        <v>999</v>
      </c>
      <c r="K20" s="9">
        <f t="shared" si="5"/>
        <v>999</v>
      </c>
      <c r="L20" s="9">
        <f t="shared" si="5"/>
        <v>18</v>
      </c>
      <c r="M20" s="9">
        <f t="shared" si="5"/>
        <v>999</v>
      </c>
      <c r="N20" s="9">
        <f t="shared" si="5"/>
        <v>999</v>
      </c>
      <c r="O20" s="9">
        <f t="shared" si="5"/>
        <v>999</v>
      </c>
      <c r="P20" s="9">
        <f t="shared" si="5"/>
        <v>999</v>
      </c>
      <c r="Q20" s="9">
        <f t="shared" si="5"/>
        <v>999</v>
      </c>
      <c r="R20" s="4"/>
      <c r="S20" s="4"/>
      <c r="T20" s="4"/>
      <c r="U20" s="15"/>
      <c r="V20" s="4"/>
      <c r="W20" s="4"/>
      <c r="X20" s="4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4"/>
    </row>
    <row r="21" spans="1:37" ht="16.5" thickBot="1">
      <c r="A21" s="3">
        <f t="shared" si="3"/>
        <v>19</v>
      </c>
      <c r="B21" s="7">
        <v>405</v>
      </c>
      <c r="C21" s="8" t="str">
        <f>IF(B21="","",VLOOKUP(B21,'All Names'!A$2:B$400,2,FALSE))</f>
        <v>Shane Elliott</v>
      </c>
      <c r="D21" s="8" t="str">
        <f>IF(B21="","",VLOOKUP(B21,'All Names'!A$2:C$400,3,FALSE))</f>
        <v>St. Josephs</v>
      </c>
      <c r="E21" s="8" t="str">
        <f>IF(B21="","",IF((VLOOKUP(B21,'All Names'!A$2:D$400,4,FALSE)=A$1),"","X"))</f>
        <v>X</v>
      </c>
      <c r="F21" s="9">
        <f t="shared" si="6"/>
        <v>999</v>
      </c>
      <c r="G21" s="9">
        <f t="shared" si="6"/>
        <v>999</v>
      </c>
      <c r="H21" s="9">
        <f t="shared" si="6"/>
        <v>999</v>
      </c>
      <c r="I21" s="9">
        <f t="shared" si="5"/>
        <v>19</v>
      </c>
      <c r="J21" s="9">
        <f t="shared" si="5"/>
        <v>999</v>
      </c>
      <c r="K21" s="9">
        <f t="shared" si="5"/>
        <v>999</v>
      </c>
      <c r="L21" s="9">
        <f t="shared" si="5"/>
        <v>999</v>
      </c>
      <c r="M21" s="9">
        <f t="shared" si="5"/>
        <v>999</v>
      </c>
      <c r="N21" s="9">
        <f t="shared" si="5"/>
        <v>999</v>
      </c>
      <c r="O21" s="9">
        <f t="shared" si="5"/>
        <v>999</v>
      </c>
      <c r="P21" s="9">
        <f t="shared" si="5"/>
        <v>999</v>
      </c>
      <c r="Q21" s="9">
        <f t="shared" si="5"/>
        <v>999</v>
      </c>
      <c r="R21" s="4"/>
      <c r="S21" s="4"/>
      <c r="T21" s="90" t="s">
        <v>323</v>
      </c>
      <c r="U21" s="91"/>
      <c r="V21" s="91"/>
      <c r="W21" s="92"/>
      <c r="AG21" s="34"/>
      <c r="AK21" s="4"/>
    </row>
    <row r="22" spans="1:37" ht="15.75" thickBot="1">
      <c r="A22" s="3">
        <f t="shared" si="3"/>
        <v>20</v>
      </c>
      <c r="B22" s="7">
        <v>603</v>
      </c>
      <c r="C22" s="8" t="str">
        <f>IF(B22="","",VLOOKUP(B22,'All Names'!A$2:B$400,2,FALSE))</f>
        <v>Artjom Ponormojov</v>
      </c>
      <c r="D22" s="8" t="str">
        <f>IF(B22="","",VLOOKUP(B22,'All Names'!A$2:C$400,3,FALSE))</f>
        <v>Sc. Chiarain</v>
      </c>
      <c r="E22" s="8">
        <f>IF(B22="","",IF((VLOOKUP(B22,'All Names'!A$2:D$400,4,FALSE)=A$1),"","X"))</f>
      </c>
      <c r="F22" s="9">
        <f t="shared" si="6"/>
        <v>999</v>
      </c>
      <c r="G22" s="9">
        <f t="shared" si="6"/>
        <v>999</v>
      </c>
      <c r="H22" s="9">
        <f t="shared" si="6"/>
        <v>999</v>
      </c>
      <c r="I22" s="9">
        <f t="shared" si="5"/>
        <v>999</v>
      </c>
      <c r="J22" s="9">
        <f t="shared" si="5"/>
        <v>999</v>
      </c>
      <c r="K22" s="9">
        <f t="shared" si="5"/>
        <v>20</v>
      </c>
      <c r="L22" s="9">
        <f t="shared" si="5"/>
        <v>999</v>
      </c>
      <c r="M22" s="9">
        <f t="shared" si="5"/>
        <v>999</v>
      </c>
      <c r="N22" s="9">
        <f t="shared" si="5"/>
        <v>999</v>
      </c>
      <c r="O22" s="9">
        <f t="shared" si="5"/>
        <v>999</v>
      </c>
      <c r="P22" s="9">
        <f t="shared" si="5"/>
        <v>999</v>
      </c>
      <c r="Q22" s="9">
        <f t="shared" si="5"/>
        <v>999</v>
      </c>
      <c r="R22" s="4"/>
      <c r="S22" s="4"/>
      <c r="T22" s="5" t="s">
        <v>332</v>
      </c>
      <c r="U22" s="5" t="s">
        <v>331</v>
      </c>
      <c r="V22" s="5" t="s">
        <v>329</v>
      </c>
      <c r="W22" s="5" t="s">
        <v>330</v>
      </c>
      <c r="Y22" s="38" t="str">
        <f>Y$2</f>
        <v>Colaiste Eoin</v>
      </c>
      <c r="Z22" s="38" t="str">
        <f aca="true" t="shared" si="9" ref="Z22:AI22">Z$2</f>
        <v>St. Peters</v>
      </c>
      <c r="AA22" s="39" t="str">
        <f t="shared" si="9"/>
        <v>St. Michaels</v>
      </c>
      <c r="AB22" s="38" t="str">
        <f t="shared" si="9"/>
        <v>St. Josephs</v>
      </c>
      <c r="AC22" s="39" t="str">
        <f t="shared" si="9"/>
        <v>St. Augustines</v>
      </c>
      <c r="AD22" s="38" t="str">
        <f t="shared" si="9"/>
        <v>Sc. Chiarain</v>
      </c>
      <c r="AE22" s="39" t="str">
        <f t="shared" si="9"/>
        <v>New Court</v>
      </c>
      <c r="AF22" s="38" t="str">
        <f t="shared" si="9"/>
        <v>St. Marks</v>
      </c>
      <c r="AG22" s="39" t="str">
        <f t="shared" si="9"/>
        <v>St. Francis</v>
      </c>
      <c r="AH22" s="38" t="str">
        <f t="shared" si="9"/>
        <v>St. Ultan's</v>
      </c>
      <c r="AI22" s="88" t="str">
        <f t="shared" si="9"/>
        <v>Wexford</v>
      </c>
      <c r="AK22" s="4"/>
    </row>
    <row r="23" spans="1:37" ht="15">
      <c r="A23" s="3">
        <f t="shared" si="3"/>
        <v>21</v>
      </c>
      <c r="B23" s="7">
        <v>104</v>
      </c>
      <c r="C23" s="8" t="str">
        <f>IF(B23="","",VLOOKUP(B23,'All Names'!A$2:B$400,2,FALSE))</f>
        <v>Micheal Ayanwale</v>
      </c>
      <c r="D23" s="8" t="str">
        <f>IF(B23="","",VLOOKUP(B23,'All Names'!A$2:C$400,3,FALSE))</f>
        <v>Colaiste Eoin</v>
      </c>
      <c r="E23" s="8">
        <f>IF(B23="","",IF((VLOOKUP(B23,'All Names'!A$2:D$400,4,FALSE)=A$1),"","X"))</f>
      </c>
      <c r="F23" s="9">
        <f t="shared" si="6"/>
        <v>21</v>
      </c>
      <c r="G23" s="9">
        <f t="shared" si="6"/>
        <v>999</v>
      </c>
      <c r="H23" s="9">
        <f t="shared" si="6"/>
        <v>999</v>
      </c>
      <c r="I23" s="9">
        <f t="shared" si="5"/>
        <v>999</v>
      </c>
      <c r="J23" s="9">
        <f t="shared" si="5"/>
        <v>999</v>
      </c>
      <c r="K23" s="9">
        <f t="shared" si="5"/>
        <v>999</v>
      </c>
      <c r="L23" s="9">
        <f t="shared" si="5"/>
        <v>999</v>
      </c>
      <c r="M23" s="9">
        <f t="shared" si="5"/>
        <v>999</v>
      </c>
      <c r="N23" s="9">
        <f t="shared" si="5"/>
        <v>999</v>
      </c>
      <c r="O23" s="9">
        <f t="shared" si="5"/>
        <v>999</v>
      </c>
      <c r="P23" s="9">
        <f t="shared" si="5"/>
        <v>999</v>
      </c>
      <c r="Q23" s="9">
        <f t="shared" si="5"/>
        <v>999</v>
      </c>
      <c r="R23" s="4"/>
      <c r="S23" s="4"/>
      <c r="T23" s="3">
        <v>1</v>
      </c>
      <c r="U23" s="7">
        <v>415</v>
      </c>
      <c r="V23" s="8" t="str">
        <f>IF(U23="","",VLOOKUP(U23,'All Names'!A$2:B$400,2,FALSE))</f>
        <v>Saoirse Curtis</v>
      </c>
      <c r="W23" s="8" t="str">
        <f>IF(V23="","",VLOOKUP(U23,'All Names'!A$2:C$400,3,FALSE))</f>
        <v>St. Josephs</v>
      </c>
      <c r="X23" s="45">
        <v>2.12</v>
      </c>
      <c r="Y23" s="9">
        <f>IF($W23=Y$2,$T23,999)</f>
        <v>999</v>
      </c>
      <c r="Z23" s="9">
        <f aca="true" t="shared" si="10" ref="Z23:AI23">IF($W23=Z$2,$T23,999)</f>
        <v>999</v>
      </c>
      <c r="AA23" s="9">
        <f t="shared" si="10"/>
        <v>999</v>
      </c>
      <c r="AB23" s="9">
        <f t="shared" si="10"/>
        <v>1</v>
      </c>
      <c r="AC23" s="9">
        <f t="shared" si="10"/>
        <v>999</v>
      </c>
      <c r="AD23" s="9">
        <f t="shared" si="10"/>
        <v>999</v>
      </c>
      <c r="AE23" s="9">
        <f t="shared" si="10"/>
        <v>999</v>
      </c>
      <c r="AF23" s="9">
        <f t="shared" si="10"/>
        <v>999</v>
      </c>
      <c r="AG23" s="9">
        <f t="shared" si="10"/>
        <v>999</v>
      </c>
      <c r="AH23" s="9">
        <f t="shared" si="10"/>
        <v>999</v>
      </c>
      <c r="AI23" s="48">
        <f t="shared" si="10"/>
        <v>999</v>
      </c>
      <c r="AK23" s="4"/>
    </row>
    <row r="24" spans="1:37" ht="15">
      <c r="A24" s="3">
        <f t="shared" si="3"/>
        <v>22</v>
      </c>
      <c r="B24" s="7">
        <v>502</v>
      </c>
      <c r="C24" s="8" t="str">
        <f>IF(B24="","",VLOOKUP(B24,'All Names'!A$2:B$400,2,FALSE))</f>
        <v>Kieran Brennan</v>
      </c>
      <c r="D24" s="8" t="str">
        <f>IF(B24="","",VLOOKUP(B24,'All Names'!A$2:C$400,3,FALSE))</f>
        <v>St. Augustines</v>
      </c>
      <c r="E24" s="8">
        <f>IF(B24="","",IF((VLOOKUP(B24,'All Names'!A$2:D$400,4,FALSE)=A$1),"","X"))</f>
      </c>
      <c r="F24" s="9">
        <f t="shared" si="6"/>
        <v>999</v>
      </c>
      <c r="G24" s="9">
        <f t="shared" si="6"/>
        <v>999</v>
      </c>
      <c r="H24" s="9">
        <f t="shared" si="6"/>
        <v>999</v>
      </c>
      <c r="I24" s="9">
        <f t="shared" si="5"/>
        <v>999</v>
      </c>
      <c r="J24" s="9">
        <f t="shared" si="5"/>
        <v>22</v>
      </c>
      <c r="K24" s="9">
        <f t="shared" si="5"/>
        <v>999</v>
      </c>
      <c r="L24" s="9">
        <f t="shared" si="5"/>
        <v>999</v>
      </c>
      <c r="M24" s="9">
        <f t="shared" si="5"/>
        <v>999</v>
      </c>
      <c r="N24" s="9">
        <f t="shared" si="5"/>
        <v>999</v>
      </c>
      <c r="O24" s="9">
        <f t="shared" si="5"/>
        <v>999</v>
      </c>
      <c r="P24" s="9">
        <f t="shared" si="5"/>
        <v>999</v>
      </c>
      <c r="Q24" s="9">
        <f t="shared" si="5"/>
        <v>999</v>
      </c>
      <c r="R24" s="4"/>
      <c r="S24" s="4"/>
      <c r="T24" s="3">
        <f>T23+1</f>
        <v>2</v>
      </c>
      <c r="U24" s="7">
        <v>126</v>
      </c>
      <c r="V24" s="8" t="str">
        <f>IF(U24="","",VLOOKUP(U24,'All Names'!A$2:B$400,2,FALSE))</f>
        <v>Saoirse Oglesby</v>
      </c>
      <c r="W24" s="8" t="str">
        <f>IF(V24="","",VLOOKUP(U24,'All Names'!A$2:C$400,3,FALSE))</f>
        <v>Colaiste Eoin</v>
      </c>
      <c r="X24" s="45">
        <f>IF(U24="","",IF((VLOOKUP(U24,'All Names'!A$2:D$400,4,FALSE)=T$21),"","X"))</f>
      </c>
      <c r="Y24" s="9">
        <f aca="true" t="shared" si="11" ref="Y24:AI36">IF($W24=Y$2,$T24,999)</f>
        <v>2</v>
      </c>
      <c r="Z24" s="9">
        <f t="shared" si="11"/>
        <v>999</v>
      </c>
      <c r="AA24" s="9">
        <f t="shared" si="11"/>
        <v>999</v>
      </c>
      <c r="AB24" s="9">
        <f t="shared" si="11"/>
        <v>999</v>
      </c>
      <c r="AC24" s="9">
        <f t="shared" si="11"/>
        <v>999</v>
      </c>
      <c r="AD24" s="9">
        <f t="shared" si="11"/>
        <v>999</v>
      </c>
      <c r="AE24" s="9">
        <f t="shared" si="11"/>
        <v>999</v>
      </c>
      <c r="AF24" s="9">
        <f t="shared" si="11"/>
        <v>999</v>
      </c>
      <c r="AG24" s="9">
        <f t="shared" si="11"/>
        <v>999</v>
      </c>
      <c r="AH24" s="9">
        <f t="shared" si="11"/>
        <v>999</v>
      </c>
      <c r="AI24" s="10">
        <f t="shared" si="11"/>
        <v>999</v>
      </c>
      <c r="AK24" s="4"/>
    </row>
    <row r="25" spans="1:37" ht="15">
      <c r="A25" s="3">
        <f t="shared" si="3"/>
        <v>23</v>
      </c>
      <c r="B25" s="7">
        <v>302</v>
      </c>
      <c r="C25" s="8" t="str">
        <f>IF(B25="","",VLOOKUP(B25,'All Names'!A$2:B$400,2,FALSE))</f>
        <v>Luke Lenihan-Butler</v>
      </c>
      <c r="D25" s="8" t="str">
        <f>IF(B25="","",VLOOKUP(B25,'All Names'!A$2:C$400,3,FALSE))</f>
        <v>St. Michaels</v>
      </c>
      <c r="E25" s="8">
        <f>IF(B25="","",IF((VLOOKUP(B25,'All Names'!A$2:D$400,4,FALSE)=A$1),"","X"))</f>
      </c>
      <c r="F25" s="9">
        <f t="shared" si="6"/>
        <v>999</v>
      </c>
      <c r="G25" s="9">
        <f t="shared" si="6"/>
        <v>999</v>
      </c>
      <c r="H25" s="9">
        <f t="shared" si="6"/>
        <v>23</v>
      </c>
      <c r="I25" s="9">
        <f aca="true" t="shared" si="12" ref="I25:Q36">IF($D25=I$2,$A25,999)</f>
        <v>999</v>
      </c>
      <c r="J25" s="9">
        <f t="shared" si="12"/>
        <v>999</v>
      </c>
      <c r="K25" s="9">
        <f t="shared" si="12"/>
        <v>999</v>
      </c>
      <c r="L25" s="9">
        <f t="shared" si="12"/>
        <v>999</v>
      </c>
      <c r="M25" s="9">
        <f t="shared" si="12"/>
        <v>999</v>
      </c>
      <c r="N25" s="9">
        <f t="shared" si="12"/>
        <v>999</v>
      </c>
      <c r="O25" s="9">
        <f t="shared" si="12"/>
        <v>999</v>
      </c>
      <c r="P25" s="9">
        <f t="shared" si="12"/>
        <v>999</v>
      </c>
      <c r="Q25" s="9">
        <f t="shared" si="12"/>
        <v>999</v>
      </c>
      <c r="R25" s="4"/>
      <c r="S25" s="4"/>
      <c r="T25" s="3">
        <f aca="true" t="shared" si="13" ref="T25:T45">T24+1</f>
        <v>3</v>
      </c>
      <c r="U25" s="7">
        <v>809</v>
      </c>
      <c r="V25" s="8" t="str">
        <f>IF(U25="","",VLOOKUP(U25,'All Names'!A$2:B$400,2,FALSE))</f>
        <v>Lucinda Monaghan</v>
      </c>
      <c r="W25" s="8" t="str">
        <f>IF(V25="","",VLOOKUP(U25,'All Names'!A$2:C$400,3,FALSE))</f>
        <v>St. Marks</v>
      </c>
      <c r="X25" s="45">
        <f>IF(U25="","",IF((VLOOKUP(U25,'All Names'!A$2:D$400,4,FALSE)=T$21),"","X"))</f>
      </c>
      <c r="Y25" s="9">
        <f t="shared" si="11"/>
        <v>999</v>
      </c>
      <c r="Z25" s="9">
        <f t="shared" si="11"/>
        <v>999</v>
      </c>
      <c r="AA25" s="9">
        <f t="shared" si="11"/>
        <v>999</v>
      </c>
      <c r="AB25" s="9">
        <f t="shared" si="11"/>
        <v>999</v>
      </c>
      <c r="AC25" s="9">
        <f t="shared" si="11"/>
        <v>999</v>
      </c>
      <c r="AD25" s="9">
        <f t="shared" si="11"/>
        <v>999</v>
      </c>
      <c r="AE25" s="9">
        <f t="shared" si="11"/>
        <v>999</v>
      </c>
      <c r="AF25" s="9">
        <f t="shared" si="11"/>
        <v>3</v>
      </c>
      <c r="AG25" s="9">
        <f t="shared" si="11"/>
        <v>999</v>
      </c>
      <c r="AH25" s="9">
        <f t="shared" si="11"/>
        <v>999</v>
      </c>
      <c r="AI25" s="10">
        <f t="shared" si="11"/>
        <v>999</v>
      </c>
      <c r="AK25" s="4"/>
    </row>
    <row r="26" spans="1:37" ht="15">
      <c r="A26" s="3">
        <f t="shared" si="3"/>
        <v>24</v>
      </c>
      <c r="B26" s="7">
        <v>200</v>
      </c>
      <c r="C26" s="8" t="str">
        <f>IF(B26="","",VLOOKUP(B26,'All Names'!A$2:B$400,2,FALSE))</f>
        <v>Adam Bulger</v>
      </c>
      <c r="D26" s="8" t="str">
        <f>IF(B26="","",VLOOKUP(B26,'All Names'!A$2:C$400,3,FALSE))</f>
        <v>St. Peters</v>
      </c>
      <c r="E26" s="8">
        <f>IF(B26="","",IF((VLOOKUP(B26,'All Names'!A$2:D$400,4,FALSE)=A$1),"","X"))</f>
      </c>
      <c r="F26" s="9">
        <f t="shared" si="6"/>
        <v>999</v>
      </c>
      <c r="G26" s="9">
        <f t="shared" si="6"/>
        <v>24</v>
      </c>
      <c r="H26" s="9">
        <f t="shared" si="6"/>
        <v>999</v>
      </c>
      <c r="I26" s="9">
        <f t="shared" si="12"/>
        <v>999</v>
      </c>
      <c r="J26" s="9">
        <f t="shared" si="12"/>
        <v>999</v>
      </c>
      <c r="K26" s="9">
        <f t="shared" si="12"/>
        <v>999</v>
      </c>
      <c r="L26" s="9">
        <f t="shared" si="12"/>
        <v>999</v>
      </c>
      <c r="M26" s="9">
        <f t="shared" si="12"/>
        <v>999</v>
      </c>
      <c r="N26" s="9">
        <f t="shared" si="12"/>
        <v>999</v>
      </c>
      <c r="O26" s="9">
        <f t="shared" si="12"/>
        <v>999</v>
      </c>
      <c r="P26" s="9">
        <f t="shared" si="12"/>
        <v>999</v>
      </c>
      <c r="Q26" s="9">
        <f t="shared" si="12"/>
        <v>999</v>
      </c>
      <c r="R26" s="4"/>
      <c r="S26" s="4"/>
      <c r="T26" s="3">
        <f t="shared" si="13"/>
        <v>4</v>
      </c>
      <c r="U26" s="7">
        <v>210</v>
      </c>
      <c r="V26" s="8" t="str">
        <f>IF(U26="","",VLOOKUP(U26,'All Names'!A$2:B$400,2,FALSE))</f>
        <v>Lauren Murphy</v>
      </c>
      <c r="W26" s="8" t="str">
        <f>IF(V26="","",VLOOKUP(U26,'All Names'!A$2:C$400,3,FALSE))</f>
        <v>St. Peters</v>
      </c>
      <c r="X26" s="45">
        <f>IF(U26="","",IF((VLOOKUP(U26,'All Names'!A$2:D$400,4,FALSE)=T$21),"","X"))</f>
      </c>
      <c r="Y26" s="9">
        <f t="shared" si="11"/>
        <v>999</v>
      </c>
      <c r="Z26" s="9">
        <f t="shared" si="11"/>
        <v>4</v>
      </c>
      <c r="AA26" s="9">
        <f t="shared" si="11"/>
        <v>999</v>
      </c>
      <c r="AB26" s="9">
        <f t="shared" si="11"/>
        <v>999</v>
      </c>
      <c r="AC26" s="9">
        <f t="shared" si="11"/>
        <v>999</v>
      </c>
      <c r="AD26" s="9">
        <f t="shared" si="11"/>
        <v>999</v>
      </c>
      <c r="AE26" s="9">
        <f t="shared" si="11"/>
        <v>999</v>
      </c>
      <c r="AF26" s="9">
        <f t="shared" si="11"/>
        <v>999</v>
      </c>
      <c r="AG26" s="9">
        <f t="shared" si="11"/>
        <v>999</v>
      </c>
      <c r="AH26" s="9">
        <f t="shared" si="11"/>
        <v>999</v>
      </c>
      <c r="AI26" s="10">
        <f t="shared" si="11"/>
        <v>999</v>
      </c>
      <c r="AK26" s="4"/>
    </row>
    <row r="27" spans="1:37" ht="15">
      <c r="A27" s="3">
        <f t="shared" si="3"/>
        <v>25</v>
      </c>
      <c r="B27" s="7">
        <v>602</v>
      </c>
      <c r="C27" s="8" t="str">
        <f>IF(B27="","",VLOOKUP(B27,'All Names'!A$2:B$400,2,FALSE))</f>
        <v>Ben Morrisey</v>
      </c>
      <c r="D27" s="8" t="str">
        <f>IF(B27="","",VLOOKUP(B27,'All Names'!A$2:C$400,3,FALSE))</f>
        <v>Sc. Chiarain</v>
      </c>
      <c r="E27" s="8">
        <f>IF(B27="","",IF((VLOOKUP(B27,'All Names'!A$2:D$400,4,FALSE)=A$1),"","X"))</f>
      </c>
      <c r="F27" s="9">
        <f t="shared" si="6"/>
        <v>999</v>
      </c>
      <c r="G27" s="9">
        <f t="shared" si="6"/>
        <v>999</v>
      </c>
      <c r="H27" s="9">
        <f t="shared" si="6"/>
        <v>999</v>
      </c>
      <c r="I27" s="9">
        <f t="shared" si="12"/>
        <v>999</v>
      </c>
      <c r="J27" s="9">
        <f t="shared" si="12"/>
        <v>999</v>
      </c>
      <c r="K27" s="9">
        <f t="shared" si="12"/>
        <v>25</v>
      </c>
      <c r="L27" s="9">
        <f t="shared" si="12"/>
        <v>999</v>
      </c>
      <c r="M27" s="9">
        <f t="shared" si="12"/>
        <v>999</v>
      </c>
      <c r="N27" s="9">
        <f t="shared" si="12"/>
        <v>999</v>
      </c>
      <c r="O27" s="9">
        <f t="shared" si="12"/>
        <v>999</v>
      </c>
      <c r="P27" s="9">
        <f t="shared" si="12"/>
        <v>999</v>
      </c>
      <c r="Q27" s="9">
        <f t="shared" si="12"/>
        <v>999</v>
      </c>
      <c r="R27" s="4"/>
      <c r="S27" s="4"/>
      <c r="T27" s="3">
        <f t="shared" si="13"/>
        <v>5</v>
      </c>
      <c r="U27" s="7">
        <v>855</v>
      </c>
      <c r="V27" s="8" t="str">
        <f>IF(U27="","",VLOOKUP(U27,'All Names'!A$2:B$400,2,FALSE))</f>
        <v>Gwen Boyhan</v>
      </c>
      <c r="W27" s="8" t="str">
        <f>IF(V27="","",VLOOKUP(U27,'All Names'!A$2:C$400,3,FALSE))</f>
        <v>St. Francis</v>
      </c>
      <c r="X27" s="45">
        <f>IF(U27="","",IF((VLOOKUP(U27,'All Names'!A$2:D$400,4,FALSE)=T$21),"","X"))</f>
      </c>
      <c r="Y27" s="9">
        <f t="shared" si="11"/>
        <v>999</v>
      </c>
      <c r="Z27" s="9">
        <f t="shared" si="11"/>
        <v>999</v>
      </c>
      <c r="AA27" s="9">
        <f t="shared" si="11"/>
        <v>999</v>
      </c>
      <c r="AB27" s="9">
        <f t="shared" si="11"/>
        <v>999</v>
      </c>
      <c r="AC27" s="9">
        <f t="shared" si="11"/>
        <v>999</v>
      </c>
      <c r="AD27" s="9">
        <f t="shared" si="11"/>
        <v>999</v>
      </c>
      <c r="AE27" s="9">
        <f t="shared" si="11"/>
        <v>999</v>
      </c>
      <c r="AF27" s="9">
        <f t="shared" si="11"/>
        <v>999</v>
      </c>
      <c r="AG27" s="9">
        <f t="shared" si="11"/>
        <v>5</v>
      </c>
      <c r="AH27" s="9">
        <f t="shared" si="11"/>
        <v>999</v>
      </c>
      <c r="AI27" s="10">
        <f t="shared" si="11"/>
        <v>999</v>
      </c>
      <c r="AK27" s="4"/>
    </row>
    <row r="28" spans="1:37" ht="15">
      <c r="A28" s="3">
        <f t="shared" si="3"/>
        <v>26</v>
      </c>
      <c r="B28" s="7">
        <v>701</v>
      </c>
      <c r="C28" s="8" t="str">
        <f>IF(B28="","",VLOOKUP(B28,'All Names'!A$2:B$400,2,FALSE))</f>
        <v>Owen Gilligan</v>
      </c>
      <c r="D28" s="8" t="str">
        <f>IF(B28="","",VLOOKUP(B28,'All Names'!A$2:C$400,3,FALSE))</f>
        <v>New Court</v>
      </c>
      <c r="E28" s="8">
        <f>IF(B28="","",IF((VLOOKUP(B28,'All Names'!A$2:D$400,4,FALSE)=A$1),"","X"))</f>
      </c>
      <c r="F28" s="9">
        <f t="shared" si="6"/>
        <v>999</v>
      </c>
      <c r="G28" s="9">
        <f t="shared" si="6"/>
        <v>999</v>
      </c>
      <c r="H28" s="9">
        <f t="shared" si="6"/>
        <v>999</v>
      </c>
      <c r="I28" s="9">
        <f t="shared" si="12"/>
        <v>999</v>
      </c>
      <c r="J28" s="9">
        <f t="shared" si="12"/>
        <v>999</v>
      </c>
      <c r="K28" s="9">
        <f t="shared" si="12"/>
        <v>999</v>
      </c>
      <c r="L28" s="9">
        <f t="shared" si="12"/>
        <v>26</v>
      </c>
      <c r="M28" s="9">
        <f t="shared" si="12"/>
        <v>999</v>
      </c>
      <c r="N28" s="9">
        <f t="shared" si="12"/>
        <v>999</v>
      </c>
      <c r="O28" s="9">
        <f t="shared" si="12"/>
        <v>999</v>
      </c>
      <c r="P28" s="9">
        <f t="shared" si="12"/>
        <v>999</v>
      </c>
      <c r="Q28" s="9">
        <f t="shared" si="12"/>
        <v>999</v>
      </c>
      <c r="R28" s="4"/>
      <c r="S28" s="4"/>
      <c r="T28" s="3">
        <f t="shared" si="13"/>
        <v>6</v>
      </c>
      <c r="U28" s="7">
        <v>610</v>
      </c>
      <c r="V28" s="8" t="str">
        <f>IF(U28="","",VLOOKUP(U28,'All Names'!A$2:B$400,2,FALSE))</f>
        <v>Chantelle Fogarty</v>
      </c>
      <c r="W28" s="8" t="str">
        <f>IF(V28="","",VLOOKUP(U28,'All Names'!A$2:C$400,3,FALSE))</f>
        <v>Sc. Chiarain</v>
      </c>
      <c r="X28" s="45">
        <f>IF(U28="","",IF((VLOOKUP(U28,'All Names'!A$2:D$400,4,FALSE)=T$21),"","X"))</f>
      </c>
      <c r="Y28" s="9">
        <f t="shared" si="11"/>
        <v>999</v>
      </c>
      <c r="Z28" s="9">
        <f t="shared" si="11"/>
        <v>999</v>
      </c>
      <c r="AA28" s="9">
        <f t="shared" si="11"/>
        <v>999</v>
      </c>
      <c r="AB28" s="9">
        <f t="shared" si="11"/>
        <v>999</v>
      </c>
      <c r="AC28" s="9">
        <f t="shared" si="11"/>
        <v>999</v>
      </c>
      <c r="AD28" s="9">
        <f t="shared" si="11"/>
        <v>6</v>
      </c>
      <c r="AE28" s="9">
        <f t="shared" si="11"/>
        <v>999</v>
      </c>
      <c r="AF28" s="9">
        <f t="shared" si="11"/>
        <v>999</v>
      </c>
      <c r="AG28" s="9">
        <f t="shared" si="11"/>
        <v>999</v>
      </c>
      <c r="AH28" s="9">
        <f t="shared" si="11"/>
        <v>999</v>
      </c>
      <c r="AI28" s="10">
        <f t="shared" si="11"/>
        <v>999</v>
      </c>
      <c r="AK28" s="4"/>
    </row>
    <row r="29" spans="1:37" ht="15">
      <c r="A29" s="3">
        <f t="shared" si="3"/>
        <v>27</v>
      </c>
      <c r="B29" s="7">
        <v>407</v>
      </c>
      <c r="C29" s="8" t="str">
        <f>IF(B29="","",VLOOKUP(B29,'All Names'!A$2:B$400,2,FALSE))</f>
        <v>Robert Brogan</v>
      </c>
      <c r="D29" s="8" t="str">
        <f>IF(B29="","",VLOOKUP(B29,'All Names'!A$2:C$400,3,FALSE))</f>
        <v>St. Josephs</v>
      </c>
      <c r="E29" s="8" t="str">
        <f>IF(B29="","",IF((VLOOKUP(B29,'All Names'!A$2:D$400,4,FALSE)=A$1),"","X"))</f>
        <v>X</v>
      </c>
      <c r="F29" s="9">
        <f t="shared" si="6"/>
        <v>999</v>
      </c>
      <c r="G29" s="9">
        <f t="shared" si="6"/>
        <v>999</v>
      </c>
      <c r="H29" s="9">
        <f t="shared" si="6"/>
        <v>999</v>
      </c>
      <c r="I29" s="9">
        <f t="shared" si="12"/>
        <v>27</v>
      </c>
      <c r="J29" s="9">
        <f t="shared" si="12"/>
        <v>999</v>
      </c>
      <c r="K29" s="9">
        <f t="shared" si="12"/>
        <v>999</v>
      </c>
      <c r="L29" s="9">
        <f t="shared" si="12"/>
        <v>999</v>
      </c>
      <c r="M29" s="9">
        <f t="shared" si="12"/>
        <v>999</v>
      </c>
      <c r="N29" s="9">
        <f t="shared" si="12"/>
        <v>999</v>
      </c>
      <c r="O29" s="9">
        <f t="shared" si="12"/>
        <v>999</v>
      </c>
      <c r="P29" s="9">
        <f t="shared" si="12"/>
        <v>999</v>
      </c>
      <c r="Q29" s="9">
        <f t="shared" si="12"/>
        <v>999</v>
      </c>
      <c r="R29" s="4"/>
      <c r="S29" s="4"/>
      <c r="T29" s="3">
        <f t="shared" si="13"/>
        <v>7</v>
      </c>
      <c r="U29" s="7">
        <v>127</v>
      </c>
      <c r="V29" s="8" t="str">
        <f>IF(U29="","",VLOOKUP(U29,'All Names'!A$2:B$400,2,FALSE))</f>
        <v>Alysa O'Hanlon</v>
      </c>
      <c r="W29" s="8" t="str">
        <f>IF(V29="","",VLOOKUP(U29,'All Names'!A$2:C$400,3,FALSE))</f>
        <v>Colaiste Eoin</v>
      </c>
      <c r="X29" s="45">
        <f>IF(U29="","",IF((VLOOKUP(U29,'All Names'!A$2:D$400,4,FALSE)=T$21),"","X"))</f>
      </c>
      <c r="Y29" s="9">
        <f t="shared" si="11"/>
        <v>7</v>
      </c>
      <c r="Z29" s="9">
        <f t="shared" si="11"/>
        <v>999</v>
      </c>
      <c r="AA29" s="9">
        <f t="shared" si="11"/>
        <v>999</v>
      </c>
      <c r="AB29" s="9">
        <f t="shared" si="11"/>
        <v>999</v>
      </c>
      <c r="AC29" s="9">
        <f t="shared" si="11"/>
        <v>999</v>
      </c>
      <c r="AD29" s="9">
        <f t="shared" si="11"/>
        <v>999</v>
      </c>
      <c r="AE29" s="9">
        <f t="shared" si="11"/>
        <v>999</v>
      </c>
      <c r="AF29" s="9">
        <f t="shared" si="11"/>
        <v>999</v>
      </c>
      <c r="AG29" s="9">
        <f t="shared" si="11"/>
        <v>999</v>
      </c>
      <c r="AH29" s="9">
        <f t="shared" si="11"/>
        <v>999</v>
      </c>
      <c r="AI29" s="10">
        <f t="shared" si="11"/>
        <v>999</v>
      </c>
      <c r="AK29" s="4"/>
    </row>
    <row r="30" spans="1:37" ht="15">
      <c r="A30" s="3">
        <f t="shared" si="3"/>
        <v>28</v>
      </c>
      <c r="B30" s="7">
        <v>574</v>
      </c>
      <c r="C30" s="8" t="str">
        <f>IF(B30="","",VLOOKUP(B30,'All Names'!A$2:B$400,2,FALSE))</f>
        <v>Luke Conway</v>
      </c>
      <c r="D30" s="8" t="str">
        <f>IF(B30="","",VLOOKUP(B30,'All Names'!A$2:C$400,3,FALSE))</f>
        <v>St. Augustines</v>
      </c>
      <c r="E30" s="8">
        <f>IF(B30="","",IF((VLOOKUP(B30,'All Names'!A$2:D$400,4,FALSE)=A$1),"","X"))</f>
      </c>
      <c r="F30" s="9">
        <f aca="true" t="shared" si="14" ref="F30:H36">IF($D30=F$2,$A30,999)</f>
        <v>999</v>
      </c>
      <c r="G30" s="9">
        <f t="shared" si="14"/>
        <v>999</v>
      </c>
      <c r="H30" s="9">
        <f t="shared" si="14"/>
        <v>999</v>
      </c>
      <c r="I30" s="9">
        <f t="shared" si="12"/>
        <v>999</v>
      </c>
      <c r="J30" s="9">
        <f t="shared" si="12"/>
        <v>28</v>
      </c>
      <c r="K30" s="9">
        <f t="shared" si="12"/>
        <v>999</v>
      </c>
      <c r="L30" s="9">
        <f t="shared" si="12"/>
        <v>999</v>
      </c>
      <c r="M30" s="9">
        <f t="shared" si="12"/>
        <v>999</v>
      </c>
      <c r="N30" s="9">
        <f t="shared" si="12"/>
        <v>999</v>
      </c>
      <c r="O30" s="9">
        <f t="shared" si="12"/>
        <v>999</v>
      </c>
      <c r="P30" s="9">
        <f t="shared" si="12"/>
        <v>999</v>
      </c>
      <c r="Q30" s="9">
        <f t="shared" si="12"/>
        <v>999</v>
      </c>
      <c r="R30" s="4"/>
      <c r="S30" s="4"/>
      <c r="T30" s="3">
        <f t="shared" si="13"/>
        <v>8</v>
      </c>
      <c r="U30" s="7">
        <v>711</v>
      </c>
      <c r="V30" s="8" t="str">
        <f>IF(U30="","",VLOOKUP(U30,'All Names'!A$2:B$400,2,FALSE))</f>
        <v>Aisling Kelly</v>
      </c>
      <c r="W30" s="8" t="str">
        <f>IF(V30="","",VLOOKUP(U30,'All Names'!A$2:C$400,3,FALSE))</f>
        <v>New Court</v>
      </c>
      <c r="X30" s="45">
        <f>IF(U30="","",IF((VLOOKUP(U30,'All Names'!A$2:D$400,4,FALSE)=T$21),"","X"))</f>
      </c>
      <c r="Y30" s="9">
        <f t="shared" si="11"/>
        <v>999</v>
      </c>
      <c r="Z30" s="9">
        <f t="shared" si="11"/>
        <v>999</v>
      </c>
      <c r="AA30" s="9">
        <f t="shared" si="11"/>
        <v>999</v>
      </c>
      <c r="AB30" s="9">
        <f t="shared" si="11"/>
        <v>999</v>
      </c>
      <c r="AC30" s="9">
        <f t="shared" si="11"/>
        <v>999</v>
      </c>
      <c r="AD30" s="9">
        <f t="shared" si="11"/>
        <v>999</v>
      </c>
      <c r="AE30" s="9">
        <f t="shared" si="11"/>
        <v>8</v>
      </c>
      <c r="AF30" s="9">
        <f t="shared" si="11"/>
        <v>999</v>
      </c>
      <c r="AG30" s="9">
        <f t="shared" si="11"/>
        <v>999</v>
      </c>
      <c r="AH30" s="9">
        <f t="shared" si="11"/>
        <v>999</v>
      </c>
      <c r="AI30" s="10">
        <f t="shared" si="11"/>
        <v>999</v>
      </c>
      <c r="AK30" s="4"/>
    </row>
    <row r="31" spans="1:37" ht="15">
      <c r="A31" s="3">
        <f t="shared" si="3"/>
        <v>29</v>
      </c>
      <c r="B31" s="7">
        <v>505</v>
      </c>
      <c r="C31" s="8" t="str">
        <f>IF(B31="","",VLOOKUP(B31,'All Names'!A$2:B$400,2,FALSE))</f>
        <v>Warren Brien</v>
      </c>
      <c r="D31" s="8" t="str">
        <f>IF(B31="","",VLOOKUP(B31,'All Names'!A$2:C$400,3,FALSE))</f>
        <v>St. Augustines</v>
      </c>
      <c r="E31" s="8">
        <f>IF(B31="","",IF((VLOOKUP(B31,'All Names'!A$2:D$400,4,FALSE)=A$1),"","X"))</f>
      </c>
      <c r="F31" s="9">
        <f t="shared" si="14"/>
        <v>999</v>
      </c>
      <c r="G31" s="9">
        <f t="shared" si="14"/>
        <v>999</v>
      </c>
      <c r="H31" s="9">
        <f t="shared" si="14"/>
        <v>999</v>
      </c>
      <c r="I31" s="9">
        <f t="shared" si="12"/>
        <v>999</v>
      </c>
      <c r="J31" s="9">
        <f t="shared" si="12"/>
        <v>29</v>
      </c>
      <c r="K31" s="9">
        <f t="shared" si="12"/>
        <v>999</v>
      </c>
      <c r="L31" s="9">
        <f t="shared" si="12"/>
        <v>999</v>
      </c>
      <c r="M31" s="9">
        <f t="shared" si="12"/>
        <v>999</v>
      </c>
      <c r="N31" s="9">
        <f t="shared" si="12"/>
        <v>999</v>
      </c>
      <c r="O31" s="9">
        <f t="shared" si="12"/>
        <v>999</v>
      </c>
      <c r="P31" s="9">
        <f t="shared" si="12"/>
        <v>999</v>
      </c>
      <c r="Q31" s="9">
        <f t="shared" si="12"/>
        <v>999</v>
      </c>
      <c r="R31" s="4"/>
      <c r="S31" s="4"/>
      <c r="T31" s="3">
        <f t="shared" si="13"/>
        <v>9</v>
      </c>
      <c r="U31" s="7">
        <v>313</v>
      </c>
      <c r="V31" s="8" t="str">
        <f>IF(U31="","",VLOOKUP(U31,'All Names'!A$2:B$400,2,FALSE))</f>
        <v>Taylor Byrne</v>
      </c>
      <c r="W31" s="8" t="str">
        <f>IF(V31="","",VLOOKUP(U31,'All Names'!A$2:C$400,3,FALSE))</f>
        <v>St. Michaels</v>
      </c>
      <c r="X31" s="45">
        <f>IF(U31="","",IF((VLOOKUP(U31,'All Names'!A$2:D$400,4,FALSE)=T$21),"","X"))</f>
      </c>
      <c r="Y31" s="9">
        <f t="shared" si="11"/>
        <v>999</v>
      </c>
      <c r="Z31" s="9">
        <f t="shared" si="11"/>
        <v>999</v>
      </c>
      <c r="AA31" s="9">
        <f t="shared" si="11"/>
        <v>9</v>
      </c>
      <c r="AB31" s="9">
        <f t="shared" si="11"/>
        <v>999</v>
      </c>
      <c r="AC31" s="9">
        <f t="shared" si="11"/>
        <v>999</v>
      </c>
      <c r="AD31" s="9">
        <f t="shared" si="11"/>
        <v>999</v>
      </c>
      <c r="AE31" s="9">
        <f t="shared" si="11"/>
        <v>999</v>
      </c>
      <c r="AF31" s="9">
        <f t="shared" si="11"/>
        <v>999</v>
      </c>
      <c r="AG31" s="9">
        <f t="shared" si="11"/>
        <v>999</v>
      </c>
      <c r="AH31" s="9">
        <f t="shared" si="11"/>
        <v>999</v>
      </c>
      <c r="AI31" s="10">
        <f t="shared" si="11"/>
        <v>999</v>
      </c>
      <c r="AK31" s="4"/>
    </row>
    <row r="32" spans="1:37" ht="15">
      <c r="A32" s="3">
        <f t="shared" si="3"/>
        <v>30</v>
      </c>
      <c r="B32" s="7">
        <v>301</v>
      </c>
      <c r="C32" s="8" t="str">
        <f>IF(B32="","",VLOOKUP(B32,'All Names'!A$2:B$400,2,FALSE))</f>
        <v>Ben Downey-Lynch</v>
      </c>
      <c r="D32" s="8" t="str">
        <f>IF(B32="","",VLOOKUP(B32,'All Names'!A$2:C$400,3,FALSE))</f>
        <v>St. Michaels</v>
      </c>
      <c r="E32" s="8">
        <f>IF(B32="","",IF((VLOOKUP(B32,'All Names'!A$2:D$400,4,FALSE)=A$1),"","X"))</f>
      </c>
      <c r="F32" s="9">
        <f t="shared" si="14"/>
        <v>999</v>
      </c>
      <c r="G32" s="9">
        <f t="shared" si="14"/>
        <v>999</v>
      </c>
      <c r="H32" s="9">
        <f t="shared" si="14"/>
        <v>30</v>
      </c>
      <c r="I32" s="9">
        <f t="shared" si="12"/>
        <v>999</v>
      </c>
      <c r="J32" s="9">
        <f t="shared" si="12"/>
        <v>999</v>
      </c>
      <c r="K32" s="9">
        <f t="shared" si="12"/>
        <v>999</v>
      </c>
      <c r="L32" s="9">
        <f t="shared" si="12"/>
        <v>999</v>
      </c>
      <c r="M32" s="9">
        <f t="shared" si="12"/>
        <v>999</v>
      </c>
      <c r="N32" s="9">
        <f t="shared" si="12"/>
        <v>999</v>
      </c>
      <c r="O32" s="9">
        <f t="shared" si="12"/>
        <v>999</v>
      </c>
      <c r="P32" s="9">
        <f t="shared" si="12"/>
        <v>999</v>
      </c>
      <c r="Q32" s="9">
        <f t="shared" si="12"/>
        <v>999</v>
      </c>
      <c r="R32" s="4"/>
      <c r="S32" s="4"/>
      <c r="T32" s="3">
        <f t="shared" si="13"/>
        <v>10</v>
      </c>
      <c r="U32" s="7">
        <v>531</v>
      </c>
      <c r="V32" s="8" t="str">
        <f>IF(U32="","",VLOOKUP(U32,'All Names'!A$2:B$400,2,FALSE))</f>
        <v>Heather McDonald</v>
      </c>
      <c r="W32" s="8" t="str">
        <f>IF(V32="","",VLOOKUP(U32,'All Names'!A$2:C$400,3,FALSE))</f>
        <v>St. Augustines</v>
      </c>
      <c r="X32" s="45">
        <f>IF(U32="","",IF((VLOOKUP(U32,'All Names'!A$2:D$400,4,FALSE)=T$21),"","X"))</f>
      </c>
      <c r="Y32" s="9">
        <f t="shared" si="11"/>
        <v>999</v>
      </c>
      <c r="Z32" s="9">
        <f t="shared" si="11"/>
        <v>999</v>
      </c>
      <c r="AA32" s="9">
        <f t="shared" si="11"/>
        <v>999</v>
      </c>
      <c r="AB32" s="9">
        <f t="shared" si="11"/>
        <v>999</v>
      </c>
      <c r="AC32" s="9">
        <f t="shared" si="11"/>
        <v>10</v>
      </c>
      <c r="AD32" s="9">
        <f t="shared" si="11"/>
        <v>999</v>
      </c>
      <c r="AE32" s="9">
        <f t="shared" si="11"/>
        <v>999</v>
      </c>
      <c r="AF32" s="9">
        <f t="shared" si="11"/>
        <v>999</v>
      </c>
      <c r="AG32" s="9">
        <f t="shared" si="11"/>
        <v>999</v>
      </c>
      <c r="AH32" s="9">
        <f t="shared" si="11"/>
        <v>999</v>
      </c>
      <c r="AI32" s="10">
        <f t="shared" si="11"/>
        <v>999</v>
      </c>
      <c r="AK32" s="4"/>
    </row>
    <row r="33" spans="1:37" ht="15">
      <c r="A33" s="3">
        <f t="shared" si="3"/>
        <v>31</v>
      </c>
      <c r="B33" s="7">
        <v>505</v>
      </c>
      <c r="C33" s="8" t="str">
        <f>IF(B33="","",VLOOKUP(B33,'All Names'!A$2:B$400,2,FALSE))</f>
        <v>Warren Brien</v>
      </c>
      <c r="D33" s="8" t="str">
        <f>IF(B33="","",VLOOKUP(B33,'All Names'!A$2:C$400,3,FALSE))</f>
        <v>St. Augustines</v>
      </c>
      <c r="E33" s="8">
        <f>IF(B33="","",IF((VLOOKUP(B33,'All Names'!A$2:D$400,4,FALSE)=A$1),"","X"))</f>
      </c>
      <c r="F33" s="9">
        <f t="shared" si="14"/>
        <v>999</v>
      </c>
      <c r="G33" s="9">
        <f t="shared" si="14"/>
        <v>999</v>
      </c>
      <c r="H33" s="9">
        <f t="shared" si="14"/>
        <v>999</v>
      </c>
      <c r="I33" s="9">
        <f t="shared" si="12"/>
        <v>999</v>
      </c>
      <c r="J33" s="9">
        <f t="shared" si="12"/>
        <v>31</v>
      </c>
      <c r="K33" s="9">
        <f t="shared" si="12"/>
        <v>999</v>
      </c>
      <c r="L33" s="9">
        <f t="shared" si="12"/>
        <v>999</v>
      </c>
      <c r="M33" s="9">
        <f t="shared" si="12"/>
        <v>999</v>
      </c>
      <c r="N33" s="9">
        <f t="shared" si="12"/>
        <v>999</v>
      </c>
      <c r="O33" s="9">
        <f t="shared" si="12"/>
        <v>999</v>
      </c>
      <c r="P33" s="9">
        <f t="shared" si="12"/>
        <v>999</v>
      </c>
      <c r="Q33" s="9">
        <f t="shared" si="12"/>
        <v>999</v>
      </c>
      <c r="R33" s="4"/>
      <c r="S33" s="4"/>
      <c r="T33" s="3">
        <f t="shared" si="13"/>
        <v>11</v>
      </c>
      <c r="U33" s="7">
        <v>312</v>
      </c>
      <c r="V33" s="8" t="str">
        <f>IF(U33="","",VLOOKUP(U33,'All Names'!A$2:B$400,2,FALSE))</f>
        <v>Sophia Akele</v>
      </c>
      <c r="W33" s="8" t="str">
        <f>IF(V33="","",VLOOKUP(U33,'All Names'!A$2:C$400,3,FALSE))</f>
        <v>St. Michaels</v>
      </c>
      <c r="X33" s="45">
        <f>IF(U33="","",IF((VLOOKUP(U33,'All Names'!A$2:D$400,4,FALSE)=T$21),"","X"))</f>
      </c>
      <c r="Y33" s="9">
        <f t="shared" si="11"/>
        <v>999</v>
      </c>
      <c r="Z33" s="9">
        <f t="shared" si="11"/>
        <v>999</v>
      </c>
      <c r="AA33" s="9">
        <f t="shared" si="11"/>
        <v>11</v>
      </c>
      <c r="AB33" s="9">
        <f t="shared" si="11"/>
        <v>999</v>
      </c>
      <c r="AC33" s="9">
        <f t="shared" si="11"/>
        <v>999</v>
      </c>
      <c r="AD33" s="9">
        <f t="shared" si="11"/>
        <v>999</v>
      </c>
      <c r="AE33" s="9">
        <f t="shared" si="11"/>
        <v>999</v>
      </c>
      <c r="AF33" s="9">
        <f t="shared" si="11"/>
        <v>999</v>
      </c>
      <c r="AG33" s="9">
        <f t="shared" si="11"/>
        <v>999</v>
      </c>
      <c r="AH33" s="9">
        <f t="shared" si="11"/>
        <v>999</v>
      </c>
      <c r="AI33" s="10">
        <f t="shared" si="11"/>
        <v>999</v>
      </c>
      <c r="AK33" s="4"/>
    </row>
    <row r="34" spans="1:37" ht="15">
      <c r="A34" s="3">
        <f t="shared" si="3"/>
        <v>32</v>
      </c>
      <c r="B34" s="7">
        <v>503</v>
      </c>
      <c r="C34" s="8" t="str">
        <f>IF(B34="","",VLOOKUP(B34,'All Names'!A$2:B$400,2,FALSE))</f>
        <v>Jordie Sutcliffe</v>
      </c>
      <c r="D34" s="8" t="str">
        <f>IF(B34="","",VLOOKUP(B34,'All Names'!A$2:C$400,3,FALSE))</f>
        <v>St. Augustines</v>
      </c>
      <c r="E34" s="8">
        <f>IF(B34="","",IF((VLOOKUP(B34,'All Names'!A$2:D$400,4,FALSE)=A$1),"","X"))</f>
      </c>
      <c r="F34" s="9">
        <f t="shared" si="14"/>
        <v>999</v>
      </c>
      <c r="G34" s="9">
        <f t="shared" si="14"/>
        <v>999</v>
      </c>
      <c r="H34" s="9">
        <f t="shared" si="14"/>
        <v>999</v>
      </c>
      <c r="I34" s="9">
        <f t="shared" si="12"/>
        <v>999</v>
      </c>
      <c r="J34" s="9">
        <f t="shared" si="12"/>
        <v>32</v>
      </c>
      <c r="K34" s="9">
        <f t="shared" si="12"/>
        <v>999</v>
      </c>
      <c r="L34" s="9">
        <f t="shared" si="12"/>
        <v>999</v>
      </c>
      <c r="M34" s="9">
        <f t="shared" si="12"/>
        <v>999</v>
      </c>
      <c r="N34" s="9">
        <f t="shared" si="12"/>
        <v>999</v>
      </c>
      <c r="O34" s="9">
        <f t="shared" si="12"/>
        <v>999</v>
      </c>
      <c r="P34" s="9">
        <f t="shared" si="12"/>
        <v>999</v>
      </c>
      <c r="Q34" s="9">
        <f t="shared" si="12"/>
        <v>999</v>
      </c>
      <c r="R34" s="4"/>
      <c r="S34" s="4"/>
      <c r="T34" s="3">
        <f t="shared" si="13"/>
        <v>12</v>
      </c>
      <c r="U34" s="7">
        <v>810</v>
      </c>
      <c r="V34" s="8" t="str">
        <f>IF(U34="","",VLOOKUP(U34,'All Names'!A$2:B$400,2,FALSE))</f>
        <v>Edel Hannon</v>
      </c>
      <c r="W34" s="8" t="str">
        <f>IF(V34="","",VLOOKUP(U34,'All Names'!A$2:C$400,3,FALSE))</f>
        <v>St. Marks</v>
      </c>
      <c r="X34" s="45">
        <f>IF(U34="","",IF((VLOOKUP(U34,'All Names'!A$2:D$400,4,FALSE)=T$21),"","X"))</f>
      </c>
      <c r="Y34" s="9">
        <f t="shared" si="11"/>
        <v>999</v>
      </c>
      <c r="Z34" s="9">
        <f t="shared" si="11"/>
        <v>999</v>
      </c>
      <c r="AA34" s="9">
        <f t="shared" si="11"/>
        <v>999</v>
      </c>
      <c r="AB34" s="9">
        <f t="shared" si="11"/>
        <v>999</v>
      </c>
      <c r="AC34" s="9">
        <f t="shared" si="11"/>
        <v>999</v>
      </c>
      <c r="AD34" s="9">
        <f t="shared" si="11"/>
        <v>999</v>
      </c>
      <c r="AE34" s="9">
        <f t="shared" si="11"/>
        <v>999</v>
      </c>
      <c r="AF34" s="9">
        <f t="shared" si="11"/>
        <v>12</v>
      </c>
      <c r="AG34" s="9">
        <f t="shared" si="11"/>
        <v>999</v>
      </c>
      <c r="AH34" s="9">
        <f t="shared" si="11"/>
        <v>999</v>
      </c>
      <c r="AI34" s="10">
        <f t="shared" si="11"/>
        <v>999</v>
      </c>
      <c r="AK34" s="4"/>
    </row>
    <row r="35" spans="1:37" ht="15">
      <c r="A35" s="3">
        <f t="shared" si="3"/>
        <v>33</v>
      </c>
      <c r="B35" s="7">
        <v>508</v>
      </c>
      <c r="C35" s="8" t="str">
        <f>IF(B35="","",VLOOKUP(B35,'All Names'!A$2:B$400,2,FALSE))</f>
        <v>Paul Merry</v>
      </c>
      <c r="D35" s="8" t="str">
        <f>IF(B35="","",VLOOKUP(B35,'All Names'!A$2:C$400,3,FALSE))</f>
        <v>St. Augustines</v>
      </c>
      <c r="E35" s="8">
        <f>IF(B35="","",IF((VLOOKUP(B35,'All Names'!A$2:D$400,4,FALSE)=A$1),"","X"))</f>
      </c>
      <c r="F35" s="9">
        <f t="shared" si="14"/>
        <v>999</v>
      </c>
      <c r="G35" s="9">
        <f t="shared" si="14"/>
        <v>999</v>
      </c>
      <c r="H35" s="9">
        <f t="shared" si="14"/>
        <v>999</v>
      </c>
      <c r="I35" s="9">
        <f t="shared" si="12"/>
        <v>999</v>
      </c>
      <c r="J35" s="9">
        <f t="shared" si="12"/>
        <v>33</v>
      </c>
      <c r="K35" s="9">
        <f t="shared" si="12"/>
        <v>999</v>
      </c>
      <c r="L35" s="9">
        <f t="shared" si="12"/>
        <v>999</v>
      </c>
      <c r="M35" s="9">
        <f t="shared" si="12"/>
        <v>999</v>
      </c>
      <c r="N35" s="9">
        <f t="shared" si="12"/>
        <v>999</v>
      </c>
      <c r="O35" s="9">
        <f t="shared" si="12"/>
        <v>999</v>
      </c>
      <c r="P35" s="9">
        <f t="shared" si="12"/>
        <v>999</v>
      </c>
      <c r="Q35" s="9">
        <f t="shared" si="12"/>
        <v>999</v>
      </c>
      <c r="R35" s="4"/>
      <c r="S35" s="4"/>
      <c r="T35" s="3">
        <f t="shared" si="13"/>
        <v>13</v>
      </c>
      <c r="U35" s="7">
        <v>314</v>
      </c>
      <c r="V35" s="8" t="str">
        <f>IF(U35="","",VLOOKUP(U35,'All Names'!A$2:B$400,2,FALSE))</f>
        <v>Martina Nugent</v>
      </c>
      <c r="W35" s="8" t="str">
        <f>IF(V35="","",VLOOKUP(U35,'All Names'!A$2:C$400,3,FALSE))</f>
        <v>St. Michaels</v>
      </c>
      <c r="X35" s="45">
        <f>IF(U35="","",IF((VLOOKUP(U35,'All Names'!A$2:D$400,4,FALSE)=T$21),"","X"))</f>
      </c>
      <c r="Y35" s="9">
        <f t="shared" si="11"/>
        <v>999</v>
      </c>
      <c r="Z35" s="9">
        <f t="shared" si="11"/>
        <v>999</v>
      </c>
      <c r="AA35" s="9">
        <f t="shared" si="11"/>
        <v>13</v>
      </c>
      <c r="AB35" s="9">
        <f t="shared" si="11"/>
        <v>999</v>
      </c>
      <c r="AC35" s="9">
        <f t="shared" si="11"/>
        <v>999</v>
      </c>
      <c r="AD35" s="9">
        <f t="shared" si="11"/>
        <v>999</v>
      </c>
      <c r="AE35" s="9">
        <f t="shared" si="11"/>
        <v>999</v>
      </c>
      <c r="AF35" s="9">
        <f t="shared" si="11"/>
        <v>999</v>
      </c>
      <c r="AG35" s="9">
        <f t="shared" si="11"/>
        <v>999</v>
      </c>
      <c r="AH35" s="9">
        <f t="shared" si="11"/>
        <v>999</v>
      </c>
      <c r="AI35" s="10">
        <f t="shared" si="11"/>
        <v>999</v>
      </c>
      <c r="AK35" s="4"/>
    </row>
    <row r="36" spans="1:37" ht="15.75" thickBot="1">
      <c r="A36" s="3">
        <f t="shared" si="3"/>
        <v>34</v>
      </c>
      <c r="B36" s="7">
        <v>101</v>
      </c>
      <c r="C36" s="8" t="str">
        <f>IF(B36="","",VLOOKUP(B36,'All Names'!A$2:B$400,2,FALSE))</f>
        <v>Edward Edekobi</v>
      </c>
      <c r="D36" s="8" t="str">
        <f>IF(B36="","",VLOOKUP(B36,'All Names'!A$2:C$400,3,FALSE))</f>
        <v>Colaiste Eoin</v>
      </c>
      <c r="E36" s="8">
        <f>IF(B36="","",IF((VLOOKUP(B36,'All Names'!A$2:D$400,4,FALSE)=A$1),"","X"))</f>
      </c>
      <c r="F36" s="9">
        <f t="shared" si="14"/>
        <v>34</v>
      </c>
      <c r="G36" s="9">
        <f t="shared" si="14"/>
        <v>999</v>
      </c>
      <c r="H36" s="9">
        <f t="shared" si="14"/>
        <v>999</v>
      </c>
      <c r="I36" s="9">
        <f t="shared" si="12"/>
        <v>999</v>
      </c>
      <c r="J36" s="9">
        <f t="shared" si="12"/>
        <v>999</v>
      </c>
      <c r="K36" s="9">
        <f t="shared" si="12"/>
        <v>999</v>
      </c>
      <c r="L36" s="9">
        <f t="shared" si="12"/>
        <v>999</v>
      </c>
      <c r="M36" s="9">
        <f t="shared" si="12"/>
        <v>999</v>
      </c>
      <c r="N36" s="9">
        <f t="shared" si="12"/>
        <v>999</v>
      </c>
      <c r="O36" s="9">
        <f t="shared" si="12"/>
        <v>999</v>
      </c>
      <c r="P36" s="9">
        <f t="shared" si="12"/>
        <v>999</v>
      </c>
      <c r="Q36" s="9">
        <f t="shared" si="12"/>
        <v>999</v>
      </c>
      <c r="R36" s="4"/>
      <c r="S36" s="4"/>
      <c r="T36" s="3">
        <f t="shared" si="13"/>
        <v>14</v>
      </c>
      <c r="U36" s="7">
        <v>129</v>
      </c>
      <c r="V36" s="8" t="s">
        <v>381</v>
      </c>
      <c r="W36" s="8" t="str">
        <f>IF(V36="","",VLOOKUP(U36,'All Names'!A$2:C$400,3,FALSE))</f>
        <v>Colaiste Eoin</v>
      </c>
      <c r="X36" s="45" t="s">
        <v>384</v>
      </c>
      <c r="Y36" s="9">
        <f t="shared" si="11"/>
        <v>14</v>
      </c>
      <c r="Z36" s="9">
        <f t="shared" si="11"/>
        <v>999</v>
      </c>
      <c r="AA36" s="9">
        <f t="shared" si="11"/>
        <v>999</v>
      </c>
      <c r="AB36" s="9">
        <f t="shared" si="11"/>
        <v>999</v>
      </c>
      <c r="AC36" s="9">
        <f t="shared" si="11"/>
        <v>999</v>
      </c>
      <c r="AD36" s="9">
        <f t="shared" si="11"/>
        <v>999</v>
      </c>
      <c r="AE36" s="9">
        <f t="shared" si="11"/>
        <v>999</v>
      </c>
      <c r="AF36" s="9">
        <f t="shared" si="11"/>
        <v>999</v>
      </c>
      <c r="AG36" s="9">
        <f t="shared" si="11"/>
        <v>999</v>
      </c>
      <c r="AH36" s="9">
        <f t="shared" si="11"/>
        <v>999</v>
      </c>
      <c r="AI36" s="10">
        <f t="shared" si="11"/>
        <v>999</v>
      </c>
      <c r="AK36" s="4"/>
    </row>
    <row r="37" spans="6:37" ht="15.75" thickBot="1">
      <c r="F37" s="11">
        <f aca="true" t="shared" si="15" ref="F37:Q37">IF(SUM(SMALL(F3:F36,1),SMALL(F3:F36,2),SMALL(F3:F36,3),SMALL(F3:F36,4))&lt;999,SUM(SMALL(F3:F36,1),SMALL(F3:F36,2),SMALL(F3:F36,3),SMALL(F3:F36,4)),1000)</f>
        <v>38</v>
      </c>
      <c r="G37" s="11">
        <f t="shared" si="15"/>
        <v>1000</v>
      </c>
      <c r="H37" s="11">
        <f t="shared" si="15"/>
        <v>66</v>
      </c>
      <c r="I37" s="11">
        <f t="shared" si="15"/>
        <v>1000</v>
      </c>
      <c r="J37" s="11">
        <f t="shared" si="15"/>
        <v>50</v>
      </c>
      <c r="K37" s="11">
        <f t="shared" si="15"/>
        <v>1000</v>
      </c>
      <c r="L37" s="11">
        <f t="shared" si="15"/>
        <v>1000</v>
      </c>
      <c r="M37" s="11">
        <f t="shared" si="15"/>
        <v>1000</v>
      </c>
      <c r="N37" s="11">
        <f t="shared" si="15"/>
        <v>1000</v>
      </c>
      <c r="O37" s="11">
        <f t="shared" si="15"/>
        <v>1000</v>
      </c>
      <c r="P37" s="11">
        <f t="shared" si="15"/>
        <v>1000</v>
      </c>
      <c r="Q37" s="11">
        <f t="shared" si="15"/>
        <v>1000</v>
      </c>
      <c r="R37" s="4"/>
      <c r="S37" s="4"/>
      <c r="T37" s="3">
        <f t="shared" si="13"/>
        <v>15</v>
      </c>
      <c r="U37" s="7">
        <v>144</v>
      </c>
      <c r="V37" s="8" t="s">
        <v>381</v>
      </c>
      <c r="W37" s="8" t="str">
        <f>IF(V37="","",VLOOKUP(U37,'All Names'!A$2:C$400,3,FALSE))</f>
        <v>Colaiste Eoin</v>
      </c>
      <c r="X37" s="45" t="str">
        <f>IF(U37="","",IF((VLOOKUP(U37,'All Names'!A$2:D$400,4,FALSE)=T$21),"","X"))</f>
        <v>X</v>
      </c>
      <c r="Y37" s="9">
        <f aca="true" t="shared" si="16" ref="Y37:AI45">IF($W37=Y$2,$T37,999)</f>
        <v>15</v>
      </c>
      <c r="Z37" s="9">
        <f t="shared" si="16"/>
        <v>999</v>
      </c>
      <c r="AA37" s="9">
        <f t="shared" si="16"/>
        <v>999</v>
      </c>
      <c r="AB37" s="9">
        <f t="shared" si="16"/>
        <v>999</v>
      </c>
      <c r="AC37" s="9">
        <f t="shared" si="16"/>
        <v>999</v>
      </c>
      <c r="AD37" s="9">
        <f t="shared" si="16"/>
        <v>999</v>
      </c>
      <c r="AE37" s="9">
        <f t="shared" si="16"/>
        <v>999</v>
      </c>
      <c r="AF37" s="9">
        <f t="shared" si="16"/>
        <v>999</v>
      </c>
      <c r="AG37" s="9">
        <f t="shared" si="16"/>
        <v>999</v>
      </c>
      <c r="AH37" s="9">
        <f t="shared" si="16"/>
        <v>999</v>
      </c>
      <c r="AI37" s="10">
        <f t="shared" si="16"/>
        <v>999</v>
      </c>
      <c r="AK37" s="4"/>
    </row>
    <row r="38" spans="6:37" ht="15.75" thickBot="1">
      <c r="F38" s="12" t="str">
        <f aca="true" t="shared" si="17" ref="F38:Q38">F2</f>
        <v>Colaiste Eoin</v>
      </c>
      <c r="G38" s="12" t="str">
        <f t="shared" si="17"/>
        <v>St. Peters</v>
      </c>
      <c r="H38" s="12" t="str">
        <f t="shared" si="17"/>
        <v>St. Michaels</v>
      </c>
      <c r="I38" s="12" t="str">
        <f t="shared" si="17"/>
        <v>St. Josephs</v>
      </c>
      <c r="J38" s="12" t="str">
        <f t="shared" si="17"/>
        <v>St. Augustines</v>
      </c>
      <c r="K38" s="12" t="str">
        <f t="shared" si="17"/>
        <v>Sc. Chiarain</v>
      </c>
      <c r="L38" s="12" t="str">
        <f t="shared" si="17"/>
        <v>New Court</v>
      </c>
      <c r="M38" s="12" t="str">
        <f t="shared" si="17"/>
        <v>St. Marks</v>
      </c>
      <c r="N38" s="12" t="str">
        <f t="shared" si="17"/>
        <v>St. Francis</v>
      </c>
      <c r="O38" s="12" t="str">
        <f t="shared" si="17"/>
        <v>St. Ultan's</v>
      </c>
      <c r="P38" s="12" t="str">
        <f t="shared" si="17"/>
        <v>St. Ultan's</v>
      </c>
      <c r="Q38" s="12" t="str">
        <f t="shared" si="17"/>
        <v>Wexford</v>
      </c>
      <c r="R38" s="4"/>
      <c r="S38" s="4"/>
      <c r="T38" s="3">
        <f t="shared" si="13"/>
        <v>16</v>
      </c>
      <c r="U38" s="7">
        <v>315</v>
      </c>
      <c r="V38" s="8" t="str">
        <f>IF(U38="","",VLOOKUP(U38,'All Names'!A$2:B$400,2,FALSE))</f>
        <v>Lauren Collins</v>
      </c>
      <c r="W38" s="8" t="str">
        <f>IF(V38="","",VLOOKUP(U38,'All Names'!A$2:C$400,3,FALSE))</f>
        <v>St. Michaels</v>
      </c>
      <c r="X38" s="45">
        <f>IF(U38="","",IF((VLOOKUP(U38,'All Names'!A$2:D$400,4,FALSE)=T$21),"","X"))</f>
      </c>
      <c r="Y38" s="9">
        <f t="shared" si="16"/>
        <v>999</v>
      </c>
      <c r="Z38" s="9">
        <f t="shared" si="16"/>
        <v>999</v>
      </c>
      <c r="AA38" s="9">
        <f t="shared" si="16"/>
        <v>16</v>
      </c>
      <c r="AB38" s="9">
        <f t="shared" si="16"/>
        <v>999</v>
      </c>
      <c r="AC38" s="9">
        <f t="shared" si="16"/>
        <v>999</v>
      </c>
      <c r="AD38" s="9">
        <f t="shared" si="16"/>
        <v>999</v>
      </c>
      <c r="AE38" s="9">
        <f t="shared" si="16"/>
        <v>999</v>
      </c>
      <c r="AF38" s="9">
        <f t="shared" si="16"/>
        <v>999</v>
      </c>
      <c r="AG38" s="9">
        <f t="shared" si="16"/>
        <v>999</v>
      </c>
      <c r="AH38" s="9">
        <f t="shared" si="16"/>
        <v>999</v>
      </c>
      <c r="AI38" s="10">
        <f t="shared" si="16"/>
        <v>999</v>
      </c>
      <c r="AK38" s="4"/>
    </row>
    <row r="39" spans="6:37" ht="15.75" thickBot="1"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4"/>
      <c r="S39" s="4"/>
      <c r="T39" s="3">
        <f t="shared" si="13"/>
        <v>17</v>
      </c>
      <c r="U39" s="7">
        <v>715</v>
      </c>
      <c r="V39" s="8" t="str">
        <f>IF(U39="","",VLOOKUP(U39,'All Names'!A$2:B$400,2,FALSE))</f>
        <v>Chloe Hubbard</v>
      </c>
      <c r="W39" s="8" t="str">
        <f>IF(V39="","",VLOOKUP(U39,'All Names'!A$2:C$400,3,FALSE))</f>
        <v>New Court</v>
      </c>
      <c r="X39" s="45">
        <f>IF(U39="","",IF((VLOOKUP(U39,'All Names'!A$2:D$400,4,FALSE)=T$21),"","X"))</f>
      </c>
      <c r="Y39" s="9">
        <f t="shared" si="16"/>
        <v>999</v>
      </c>
      <c r="Z39" s="9">
        <f t="shared" si="16"/>
        <v>999</v>
      </c>
      <c r="AA39" s="9">
        <f t="shared" si="16"/>
        <v>999</v>
      </c>
      <c r="AB39" s="9">
        <f t="shared" si="16"/>
        <v>999</v>
      </c>
      <c r="AC39" s="9">
        <f t="shared" si="16"/>
        <v>999</v>
      </c>
      <c r="AD39" s="9">
        <f t="shared" si="16"/>
        <v>999</v>
      </c>
      <c r="AE39" s="9">
        <f t="shared" si="16"/>
        <v>17</v>
      </c>
      <c r="AF39" s="9">
        <f t="shared" si="16"/>
        <v>999</v>
      </c>
      <c r="AG39" s="9">
        <f t="shared" si="16"/>
        <v>999</v>
      </c>
      <c r="AH39" s="9">
        <f t="shared" si="16"/>
        <v>999</v>
      </c>
      <c r="AI39" s="10">
        <f t="shared" si="16"/>
        <v>999</v>
      </c>
      <c r="AK39" s="4"/>
    </row>
    <row r="40" spans="1:37" ht="16.5" thickBot="1">
      <c r="A40" s="90" t="s">
        <v>333</v>
      </c>
      <c r="B40" s="91"/>
      <c r="C40" s="91"/>
      <c r="D40" s="9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"/>
      <c r="S40" s="4"/>
      <c r="T40" s="3">
        <f t="shared" si="13"/>
        <v>18</v>
      </c>
      <c r="U40" s="7">
        <v>530</v>
      </c>
      <c r="V40" s="8" t="str">
        <f>IF(U40="","",VLOOKUP(U40,'All Names'!A$2:B$400,2,FALSE))</f>
        <v>Martha Flynn</v>
      </c>
      <c r="W40" s="8" t="str">
        <f>IF(V40="","",VLOOKUP(U40,'All Names'!A$2:C$400,3,FALSE))</f>
        <v>St. Augustines</v>
      </c>
      <c r="X40" s="45">
        <f>IF(U40="","",IF((VLOOKUP(U40,'All Names'!A$2:D$400,4,FALSE)=T$21),"","X"))</f>
      </c>
      <c r="Y40" s="9">
        <f t="shared" si="16"/>
        <v>999</v>
      </c>
      <c r="Z40" s="9">
        <f t="shared" si="16"/>
        <v>999</v>
      </c>
      <c r="AA40" s="9">
        <f t="shared" si="16"/>
        <v>999</v>
      </c>
      <c r="AB40" s="9">
        <f t="shared" si="16"/>
        <v>999</v>
      </c>
      <c r="AC40" s="9">
        <f t="shared" si="16"/>
        <v>18</v>
      </c>
      <c r="AD40" s="9">
        <f t="shared" si="16"/>
        <v>999</v>
      </c>
      <c r="AE40" s="9">
        <f t="shared" si="16"/>
        <v>999</v>
      </c>
      <c r="AF40" s="9">
        <f t="shared" si="16"/>
        <v>999</v>
      </c>
      <c r="AG40" s="9">
        <f t="shared" si="16"/>
        <v>999</v>
      </c>
      <c r="AH40" s="9">
        <f t="shared" si="16"/>
        <v>999</v>
      </c>
      <c r="AI40" s="10">
        <f t="shared" si="16"/>
        <v>999</v>
      </c>
      <c r="AK40" s="4"/>
    </row>
    <row r="41" spans="1:37" ht="15.75" thickBot="1">
      <c r="A41" s="14">
        <v>1</v>
      </c>
      <c r="B41" s="101" t="str">
        <f>IF(SMALL(F$37:Q$37,1)=1000,"",HLOOKUP(SMALL(F$37:Q$37,1),F$37:Q$38,2,FALSE))</f>
        <v>Colaiste Eoin</v>
      </c>
      <c r="C41" s="101"/>
      <c r="D41" s="10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"/>
      <c r="S41" s="4"/>
      <c r="T41" s="3">
        <f t="shared" si="13"/>
        <v>19</v>
      </c>
      <c r="U41" s="7">
        <v>527</v>
      </c>
      <c r="V41" s="8" t="str">
        <f>IF(U41="","",VLOOKUP(U41,'All Names'!A$2:B$400,2,FALSE))</f>
        <v>Ciara Daly</v>
      </c>
      <c r="W41" s="8" t="str">
        <f>IF(V41="","",VLOOKUP(U41,'All Names'!A$2:C$400,3,FALSE))</f>
        <v>St. Augustines</v>
      </c>
      <c r="X41" s="45">
        <f>IF(U41="","",IF((VLOOKUP(U41,'All Names'!A$2:D$400,4,FALSE)=T$21),"","X"))</f>
      </c>
      <c r="Y41" s="9">
        <f t="shared" si="16"/>
        <v>999</v>
      </c>
      <c r="Z41" s="9">
        <f t="shared" si="16"/>
        <v>999</v>
      </c>
      <c r="AA41" s="9">
        <f t="shared" si="16"/>
        <v>999</v>
      </c>
      <c r="AB41" s="9">
        <f t="shared" si="16"/>
        <v>999</v>
      </c>
      <c r="AC41" s="9">
        <f t="shared" si="16"/>
        <v>19</v>
      </c>
      <c r="AD41" s="9">
        <f t="shared" si="16"/>
        <v>999</v>
      </c>
      <c r="AE41" s="9">
        <f t="shared" si="16"/>
        <v>999</v>
      </c>
      <c r="AF41" s="9">
        <f t="shared" si="16"/>
        <v>999</v>
      </c>
      <c r="AG41" s="9">
        <f t="shared" si="16"/>
        <v>999</v>
      </c>
      <c r="AH41" s="9">
        <f t="shared" si="16"/>
        <v>999</v>
      </c>
      <c r="AI41" s="10">
        <f t="shared" si="16"/>
        <v>999</v>
      </c>
      <c r="AK41" s="4"/>
    </row>
    <row r="42" spans="1:37" ht="15.75" thickBot="1">
      <c r="A42" s="14">
        <v>2</v>
      </c>
      <c r="B42" s="101" t="str">
        <f>IF(SMALL(F$37:Q$37,2)=1000,"",HLOOKUP(SMALL(F$37:Q$37,2),F$37:Q$38,2,FALSE))</f>
        <v>St. Augustines</v>
      </c>
      <c r="C42" s="101"/>
      <c r="D42" s="10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4"/>
      <c r="S42" s="4"/>
      <c r="T42" s="3">
        <f t="shared" si="13"/>
        <v>20</v>
      </c>
      <c r="U42" s="7">
        <v>529</v>
      </c>
      <c r="V42" s="8" t="str">
        <f>IF(U42="","",VLOOKUP(U42,'All Names'!A$2:B$400,2,FALSE))</f>
        <v>Lia Dowling</v>
      </c>
      <c r="W42" s="8" t="str">
        <f>IF(V42="","",VLOOKUP(U42,'All Names'!A$2:C$400,3,FALSE))</f>
        <v>St. Augustines</v>
      </c>
      <c r="X42" s="45">
        <f>IF(U42="","",IF((VLOOKUP(U42,'All Names'!A$2:D$400,4,FALSE)=T$21),"","X"))</f>
      </c>
      <c r="Y42" s="9">
        <f t="shared" si="16"/>
        <v>999</v>
      </c>
      <c r="Z42" s="9">
        <f t="shared" si="16"/>
        <v>999</v>
      </c>
      <c r="AA42" s="9">
        <f t="shared" si="16"/>
        <v>999</v>
      </c>
      <c r="AB42" s="9">
        <f t="shared" si="16"/>
        <v>999</v>
      </c>
      <c r="AC42" s="9">
        <f t="shared" si="16"/>
        <v>20</v>
      </c>
      <c r="AD42" s="9">
        <f t="shared" si="16"/>
        <v>999</v>
      </c>
      <c r="AE42" s="9">
        <f t="shared" si="16"/>
        <v>999</v>
      </c>
      <c r="AF42" s="9">
        <f t="shared" si="16"/>
        <v>999</v>
      </c>
      <c r="AG42" s="9">
        <f t="shared" si="16"/>
        <v>999</v>
      </c>
      <c r="AH42" s="9">
        <f t="shared" si="16"/>
        <v>999</v>
      </c>
      <c r="AI42" s="10">
        <f t="shared" si="16"/>
        <v>999</v>
      </c>
      <c r="AK42" s="4"/>
    </row>
    <row r="43" spans="1:37" ht="15.75" thickBot="1">
      <c r="A43" s="14">
        <v>3</v>
      </c>
      <c r="B43" s="93" t="str">
        <f>IF(SMALL(F$37:Q$37,3)=1000,"",HLOOKUP(SMALL(F$37:Q$37,3),F$37:Q$38,2,FALSE))</f>
        <v>St. Michaels</v>
      </c>
      <c r="C43" s="94"/>
      <c r="D43" s="9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4"/>
      <c r="S43" s="4"/>
      <c r="T43" s="3">
        <f t="shared" si="13"/>
        <v>21</v>
      </c>
      <c r="U43" s="7">
        <v>528</v>
      </c>
      <c r="V43" s="8" t="str">
        <f>IF(U43="","",VLOOKUP(U43,'All Names'!A$2:B$400,2,FALSE))</f>
        <v>Niamh O'Brien</v>
      </c>
      <c r="W43" s="8" t="str">
        <f>IF(V43="","",VLOOKUP(U43,'All Names'!A$2:C$400,3,FALSE))</f>
        <v>St. Augustines</v>
      </c>
      <c r="X43" s="45">
        <f>IF(U43="","",IF((VLOOKUP(U43,'All Names'!A$2:D$400,4,FALSE)=T$21),"","X"))</f>
      </c>
      <c r="Y43" s="9">
        <f t="shared" si="16"/>
        <v>999</v>
      </c>
      <c r="Z43" s="9">
        <f t="shared" si="16"/>
        <v>999</v>
      </c>
      <c r="AA43" s="9">
        <f t="shared" si="16"/>
        <v>999</v>
      </c>
      <c r="AB43" s="9">
        <f t="shared" si="16"/>
        <v>999</v>
      </c>
      <c r="AC43" s="9">
        <f t="shared" si="16"/>
        <v>21</v>
      </c>
      <c r="AD43" s="9">
        <f t="shared" si="16"/>
        <v>999</v>
      </c>
      <c r="AE43" s="9">
        <f t="shared" si="16"/>
        <v>999</v>
      </c>
      <c r="AF43" s="9">
        <f t="shared" si="16"/>
        <v>999</v>
      </c>
      <c r="AG43" s="9">
        <f t="shared" si="16"/>
        <v>999</v>
      </c>
      <c r="AH43" s="9">
        <f t="shared" si="16"/>
        <v>999</v>
      </c>
      <c r="AI43" s="10">
        <f t="shared" si="16"/>
        <v>999</v>
      </c>
      <c r="AK43" s="4"/>
    </row>
    <row r="44" spans="6:37" ht="1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4"/>
      <c r="S44" s="4"/>
      <c r="T44" s="3">
        <f t="shared" si="13"/>
        <v>22</v>
      </c>
      <c r="U44" s="7">
        <v>710</v>
      </c>
      <c r="V44" s="8" t="str">
        <f>IF(U44="","",VLOOKUP(U44,'All Names'!A$2:B$400,2,FALSE))</f>
        <v>Mary Ward</v>
      </c>
      <c r="W44" s="8" t="str">
        <f>IF(V44="","",VLOOKUP(U44,'All Names'!A$2:C$400,3,FALSE))</f>
        <v>New Court</v>
      </c>
      <c r="X44" s="45">
        <f>IF(U44="","",IF((VLOOKUP(U44,'All Names'!A$2:D$400,4,FALSE)=T$21),"","X"))</f>
      </c>
      <c r="Y44" s="9">
        <f t="shared" si="16"/>
        <v>999</v>
      </c>
      <c r="Z44" s="9">
        <f t="shared" si="16"/>
        <v>999</v>
      </c>
      <c r="AA44" s="9">
        <f t="shared" si="16"/>
        <v>999</v>
      </c>
      <c r="AB44" s="9">
        <f t="shared" si="16"/>
        <v>999</v>
      </c>
      <c r="AC44" s="9">
        <f t="shared" si="16"/>
        <v>999</v>
      </c>
      <c r="AD44" s="9">
        <f t="shared" si="16"/>
        <v>999</v>
      </c>
      <c r="AE44" s="9">
        <f t="shared" si="16"/>
        <v>22</v>
      </c>
      <c r="AF44" s="9">
        <f t="shared" si="16"/>
        <v>999</v>
      </c>
      <c r="AG44" s="9">
        <f t="shared" si="16"/>
        <v>999</v>
      </c>
      <c r="AH44" s="9">
        <f t="shared" si="16"/>
        <v>999</v>
      </c>
      <c r="AI44" s="10">
        <f t="shared" si="16"/>
        <v>999</v>
      </c>
      <c r="AK44" s="4"/>
    </row>
    <row r="45" spans="1:37" ht="15.75" thickBot="1">
      <c r="A45" s="4"/>
      <c r="B45" s="15"/>
      <c r="C45" s="4"/>
      <c r="D45" s="4"/>
      <c r="E45" s="4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4"/>
      <c r="S45" s="4"/>
      <c r="T45" s="3">
        <f t="shared" si="13"/>
        <v>23</v>
      </c>
      <c r="U45" s="7">
        <v>311</v>
      </c>
      <c r="V45" s="8" t="str">
        <f>IF(U45="","",VLOOKUP(U45,'All Names'!A$2:B$400,2,FALSE))</f>
        <v>Shannon Lynch-Duggan</v>
      </c>
      <c r="W45" s="8" t="str">
        <f>IF(V45="","",VLOOKUP(U45,'All Names'!A$2:C$400,3,FALSE))</f>
        <v>St. Michaels</v>
      </c>
      <c r="X45" s="45">
        <f>IF(U45="","",IF((VLOOKUP(U45,'All Names'!A$2:D$400,4,FALSE)=T$21),"","X"))</f>
      </c>
      <c r="Y45" s="9">
        <f t="shared" si="16"/>
        <v>999</v>
      </c>
      <c r="Z45" s="9">
        <f t="shared" si="16"/>
        <v>999</v>
      </c>
      <c r="AA45" s="9">
        <f t="shared" si="16"/>
        <v>23</v>
      </c>
      <c r="AB45" s="9">
        <f t="shared" si="16"/>
        <v>999</v>
      </c>
      <c r="AC45" s="9">
        <f t="shared" si="16"/>
        <v>999</v>
      </c>
      <c r="AD45" s="9">
        <f t="shared" si="16"/>
        <v>999</v>
      </c>
      <c r="AE45" s="9">
        <f t="shared" si="16"/>
        <v>999</v>
      </c>
      <c r="AF45" s="9">
        <f t="shared" si="16"/>
        <v>999</v>
      </c>
      <c r="AG45" s="9">
        <f t="shared" si="16"/>
        <v>999</v>
      </c>
      <c r="AH45" s="9">
        <f t="shared" si="16"/>
        <v>999</v>
      </c>
      <c r="AI45" s="10">
        <f t="shared" si="16"/>
        <v>999</v>
      </c>
      <c r="AK45" s="4"/>
    </row>
    <row r="46" spans="1:37" ht="16.5" thickBot="1">
      <c r="A46" s="90" t="s">
        <v>319</v>
      </c>
      <c r="B46" s="91"/>
      <c r="C46" s="91"/>
      <c r="D46" s="92"/>
      <c r="R46" s="4"/>
      <c r="S46" s="4"/>
      <c r="Y46" s="11">
        <f aca="true" t="shared" si="18" ref="Y46:AI46">IF(SUM(SMALL(Y23:Y45,1),SMALL(Y23:Y45,2),SMALL(Y23:Y45,3),SMALL(Y23:Y45,4))&lt;999,SUM(SMALL(Y23:Y45,1),SMALL(Y23:Y45,2),SMALL(Y23:Y45,3),SMALL(Y23:Y45,4)),1000)</f>
        <v>38</v>
      </c>
      <c r="Z46" s="11">
        <f t="shared" si="18"/>
        <v>1000</v>
      </c>
      <c r="AA46" s="11">
        <f t="shared" si="18"/>
        <v>49</v>
      </c>
      <c r="AB46" s="11">
        <f t="shared" si="18"/>
        <v>1000</v>
      </c>
      <c r="AC46" s="11">
        <f t="shared" si="18"/>
        <v>67</v>
      </c>
      <c r="AD46" s="11">
        <f t="shared" si="18"/>
        <v>1000</v>
      </c>
      <c r="AE46" s="11">
        <f t="shared" si="18"/>
        <v>1000</v>
      </c>
      <c r="AF46" s="11">
        <f t="shared" si="18"/>
        <v>1000</v>
      </c>
      <c r="AG46" s="11">
        <f t="shared" si="18"/>
        <v>1000</v>
      </c>
      <c r="AH46" s="11">
        <f t="shared" si="18"/>
        <v>1000</v>
      </c>
      <c r="AI46" s="11">
        <f t="shared" si="18"/>
        <v>1000</v>
      </c>
      <c r="AK46" s="4"/>
    </row>
    <row r="47" spans="1:37" ht="15.75" thickBot="1">
      <c r="A47" s="5" t="s">
        <v>332</v>
      </c>
      <c r="B47" s="5" t="s">
        <v>331</v>
      </c>
      <c r="C47" s="5" t="s">
        <v>329</v>
      </c>
      <c r="D47" s="5" t="s">
        <v>330</v>
      </c>
      <c r="F47" s="6" t="str">
        <f>F$2</f>
        <v>Colaiste Eoin</v>
      </c>
      <c r="G47" s="6" t="str">
        <f aca="true" t="shared" si="19" ref="G47:Q47">G$2</f>
        <v>St. Peters</v>
      </c>
      <c r="H47" s="6" t="str">
        <f t="shared" si="19"/>
        <v>St. Michaels</v>
      </c>
      <c r="I47" s="6" t="str">
        <f t="shared" si="19"/>
        <v>St. Josephs</v>
      </c>
      <c r="J47" s="6" t="str">
        <f t="shared" si="19"/>
        <v>St. Augustines</v>
      </c>
      <c r="K47" s="6" t="str">
        <f t="shared" si="19"/>
        <v>Sc. Chiarain</v>
      </c>
      <c r="L47" s="6" t="str">
        <f t="shared" si="19"/>
        <v>New Court</v>
      </c>
      <c r="M47" s="6" t="str">
        <f t="shared" si="19"/>
        <v>St. Marks</v>
      </c>
      <c r="N47" s="6" t="str">
        <f t="shared" si="19"/>
        <v>St. Francis</v>
      </c>
      <c r="O47" s="6" t="str">
        <f t="shared" si="19"/>
        <v>St. Ultan's</v>
      </c>
      <c r="P47" s="6" t="str">
        <f t="shared" si="19"/>
        <v>St. Ultan's</v>
      </c>
      <c r="Q47" s="6" t="str">
        <f t="shared" si="19"/>
        <v>Wexford</v>
      </c>
      <c r="R47" s="4"/>
      <c r="S47" s="4"/>
      <c r="Y47" s="12" t="str">
        <f aca="true" t="shared" si="20" ref="Y47:AI47">Y22</f>
        <v>Colaiste Eoin</v>
      </c>
      <c r="Z47" s="12" t="str">
        <f t="shared" si="20"/>
        <v>St. Peters</v>
      </c>
      <c r="AA47" s="12" t="str">
        <f t="shared" si="20"/>
        <v>St. Michaels</v>
      </c>
      <c r="AB47" s="12" t="str">
        <f t="shared" si="20"/>
        <v>St. Josephs</v>
      </c>
      <c r="AC47" s="12" t="str">
        <f t="shared" si="20"/>
        <v>St. Augustines</v>
      </c>
      <c r="AD47" s="12" t="str">
        <f t="shared" si="20"/>
        <v>Sc. Chiarain</v>
      </c>
      <c r="AE47" s="12" t="str">
        <f t="shared" si="20"/>
        <v>New Court</v>
      </c>
      <c r="AF47" s="12" t="str">
        <f t="shared" si="20"/>
        <v>St. Marks</v>
      </c>
      <c r="AG47" s="12" t="str">
        <f t="shared" si="20"/>
        <v>St. Francis</v>
      </c>
      <c r="AH47" s="12" t="str">
        <f t="shared" si="20"/>
        <v>St. Ultan's</v>
      </c>
      <c r="AI47" s="12" t="str">
        <f t="shared" si="20"/>
        <v>Wexford</v>
      </c>
      <c r="AK47" s="4"/>
    </row>
    <row r="48" spans="1:37" ht="15.75" thickBot="1">
      <c r="A48" s="3">
        <v>1</v>
      </c>
      <c r="B48" s="7">
        <v>310</v>
      </c>
      <c r="C48" s="8" t="str">
        <f>IF(B48="","",VLOOKUP(B48,'All Names'!A$2:B$400,2,FALSE))</f>
        <v>Kevin Nwachukwu</v>
      </c>
      <c r="D48" s="8" t="str">
        <f>IF(B48="","",VLOOKUP(B48,'All Names'!A$2:C$400,3,FALSE))</f>
        <v>St. Michaels</v>
      </c>
      <c r="E48" s="8">
        <v>1.49</v>
      </c>
      <c r="F48" s="10">
        <f aca="true" t="shared" si="21" ref="F48:Q69">IF($D48=F$2,$A48,999)</f>
        <v>999</v>
      </c>
      <c r="G48" s="10">
        <f t="shared" si="21"/>
        <v>999</v>
      </c>
      <c r="H48" s="10">
        <f t="shared" si="21"/>
        <v>1</v>
      </c>
      <c r="I48" s="10">
        <f t="shared" si="21"/>
        <v>999</v>
      </c>
      <c r="J48" s="10">
        <f t="shared" si="21"/>
        <v>999</v>
      </c>
      <c r="K48" s="10">
        <f t="shared" si="21"/>
        <v>999</v>
      </c>
      <c r="L48" s="10">
        <f t="shared" si="21"/>
        <v>999</v>
      </c>
      <c r="M48" s="10">
        <f t="shared" si="21"/>
        <v>999</v>
      </c>
      <c r="N48" s="10">
        <f t="shared" si="21"/>
        <v>999</v>
      </c>
      <c r="O48" s="10">
        <f t="shared" si="21"/>
        <v>999</v>
      </c>
      <c r="P48" s="10">
        <f t="shared" si="21"/>
        <v>999</v>
      </c>
      <c r="Q48" s="10">
        <f t="shared" si="21"/>
        <v>999</v>
      </c>
      <c r="R48" s="4"/>
      <c r="S48" s="4"/>
      <c r="Y48" s="13"/>
      <c r="Z48" s="13"/>
      <c r="AA48" s="13"/>
      <c r="AB48" s="13"/>
      <c r="AC48" s="13"/>
      <c r="AD48" s="13"/>
      <c r="AE48" s="13"/>
      <c r="AF48" s="13"/>
      <c r="AG48" s="34"/>
      <c r="AK48" s="4"/>
    </row>
    <row r="49" spans="1:37" ht="16.5" thickBot="1">
      <c r="A49" s="3">
        <v>2</v>
      </c>
      <c r="B49" s="7">
        <v>851</v>
      </c>
      <c r="C49" s="8" t="str">
        <f>IF(B49="","",VLOOKUP(B49,'All Names'!A$2:B$400,2,FALSE))</f>
        <v>Brendan Nolan</v>
      </c>
      <c r="D49" s="8" t="str">
        <f>IF(B49="","",VLOOKUP(B49,'All Names'!A$2:C$400,3,FALSE))</f>
        <v>St. Francis</v>
      </c>
      <c r="E49" s="8">
        <f>IF(B49="","",IF((VLOOKUP(B49,'All Names'!A$2:D$400,4,FALSE)=A$46),"","X"))</f>
      </c>
      <c r="F49" s="10">
        <f t="shared" si="21"/>
        <v>999</v>
      </c>
      <c r="G49" s="10">
        <f t="shared" si="21"/>
        <v>999</v>
      </c>
      <c r="H49" s="10">
        <f t="shared" si="21"/>
        <v>999</v>
      </c>
      <c r="I49" s="10">
        <f t="shared" si="21"/>
        <v>999</v>
      </c>
      <c r="J49" s="10">
        <f t="shared" si="21"/>
        <v>999</v>
      </c>
      <c r="K49" s="10">
        <f t="shared" si="21"/>
        <v>999</v>
      </c>
      <c r="L49" s="10">
        <f t="shared" si="21"/>
        <v>999</v>
      </c>
      <c r="M49" s="10">
        <f t="shared" si="21"/>
        <v>999</v>
      </c>
      <c r="N49" s="10">
        <f t="shared" si="21"/>
        <v>2</v>
      </c>
      <c r="O49" s="10">
        <f t="shared" si="21"/>
        <v>999</v>
      </c>
      <c r="P49" s="10">
        <f t="shared" si="21"/>
        <v>999</v>
      </c>
      <c r="Q49" s="10">
        <f t="shared" si="21"/>
        <v>999</v>
      </c>
      <c r="R49" s="4"/>
      <c r="S49" s="4"/>
      <c r="T49" s="90" t="s">
        <v>228</v>
      </c>
      <c r="U49" s="91"/>
      <c r="V49" s="91"/>
      <c r="W49" s="92"/>
      <c r="Y49" s="13"/>
      <c r="Z49" s="13"/>
      <c r="AA49" s="13"/>
      <c r="AB49" s="13"/>
      <c r="AC49" s="13"/>
      <c r="AD49" s="13"/>
      <c r="AE49" s="13"/>
      <c r="AF49" s="13"/>
      <c r="AG49" s="34"/>
      <c r="AK49" s="4"/>
    </row>
    <row r="50" spans="1:37" ht="15.75" thickBot="1">
      <c r="A50" s="3">
        <v>3</v>
      </c>
      <c r="B50" s="7">
        <v>807</v>
      </c>
      <c r="C50" s="8" t="str">
        <f>IF(B50="","",VLOOKUP(B50,'All Names'!A$2:B$400,2,FALSE))</f>
        <v>Cormac Murphy</v>
      </c>
      <c r="D50" s="8" t="str">
        <f>IF(B50="","",VLOOKUP(B50,'All Names'!A$2:C$400,3,FALSE))</f>
        <v>St. Marks</v>
      </c>
      <c r="E50" s="8">
        <f>IF(B50="","",IF((VLOOKUP(B50,'All Names'!A$2:D$400,4,FALSE)=A$46),"","X"))</f>
      </c>
      <c r="F50" s="10">
        <f t="shared" si="21"/>
        <v>999</v>
      </c>
      <c r="G50" s="10">
        <f t="shared" si="21"/>
        <v>999</v>
      </c>
      <c r="H50" s="10">
        <f t="shared" si="21"/>
        <v>999</v>
      </c>
      <c r="I50" s="10">
        <f t="shared" si="21"/>
        <v>999</v>
      </c>
      <c r="J50" s="10">
        <f t="shared" si="21"/>
        <v>999</v>
      </c>
      <c r="K50" s="10">
        <f t="shared" si="21"/>
        <v>999</v>
      </c>
      <c r="L50" s="10">
        <f t="shared" si="21"/>
        <v>999</v>
      </c>
      <c r="M50" s="10">
        <f t="shared" si="21"/>
        <v>3</v>
      </c>
      <c r="N50" s="10">
        <f t="shared" si="21"/>
        <v>999</v>
      </c>
      <c r="O50" s="10">
        <f t="shared" si="21"/>
        <v>999</v>
      </c>
      <c r="P50" s="10">
        <f t="shared" si="21"/>
        <v>999</v>
      </c>
      <c r="Q50" s="10">
        <f t="shared" si="21"/>
        <v>999</v>
      </c>
      <c r="R50" s="4"/>
      <c r="S50" s="4"/>
      <c r="T50" s="14">
        <v>1</v>
      </c>
      <c r="U50" s="101" t="str">
        <f>IF(SMALL(Y$46:AF$46,1)=1000,"",HLOOKUP(SMALL(Y$46:AF$46,1),Y$46:AF$47,2,FALSE))</f>
        <v>Colaiste Eoin</v>
      </c>
      <c r="V50" s="101"/>
      <c r="W50" s="102"/>
      <c r="Y50" s="13"/>
      <c r="Z50" s="13"/>
      <c r="AA50" s="13"/>
      <c r="AB50" s="13"/>
      <c r="AC50" s="13"/>
      <c r="AD50" s="13"/>
      <c r="AE50" s="13"/>
      <c r="AF50" s="13"/>
      <c r="AG50" s="34"/>
      <c r="AK50" s="4"/>
    </row>
    <row r="51" spans="1:37" ht="15.75" thickBot="1">
      <c r="A51" s="3">
        <v>4</v>
      </c>
      <c r="B51" s="7">
        <v>410</v>
      </c>
      <c r="C51" s="8" t="str">
        <f>IF(B51="","",VLOOKUP(B51,'All Names'!A$2:B$400,2,FALSE))</f>
        <v>Aidan Thompson</v>
      </c>
      <c r="D51" s="8" t="str">
        <f>IF(B51="","",VLOOKUP(B51,'All Names'!A$2:C$400,3,FALSE))</f>
        <v>St. Josephs</v>
      </c>
      <c r="E51" s="8" t="str">
        <f>IF(B51="","",IF((VLOOKUP(B51,'All Names'!A$2:D$400,4,FALSE)=A$46),"","X"))</f>
        <v>X</v>
      </c>
      <c r="F51" s="10">
        <f t="shared" si="21"/>
        <v>999</v>
      </c>
      <c r="G51" s="10">
        <f t="shared" si="21"/>
        <v>999</v>
      </c>
      <c r="H51" s="10">
        <f t="shared" si="21"/>
        <v>999</v>
      </c>
      <c r="I51" s="10">
        <f t="shared" si="21"/>
        <v>4</v>
      </c>
      <c r="J51" s="10">
        <f t="shared" si="21"/>
        <v>999</v>
      </c>
      <c r="K51" s="10">
        <f t="shared" si="21"/>
        <v>999</v>
      </c>
      <c r="L51" s="10">
        <f t="shared" si="21"/>
        <v>999</v>
      </c>
      <c r="M51" s="10">
        <f t="shared" si="21"/>
        <v>999</v>
      </c>
      <c r="N51" s="10">
        <f t="shared" si="21"/>
        <v>999</v>
      </c>
      <c r="O51" s="10">
        <f t="shared" si="21"/>
        <v>999</v>
      </c>
      <c r="P51" s="10">
        <f t="shared" si="21"/>
        <v>999</v>
      </c>
      <c r="Q51" s="10">
        <f t="shared" si="21"/>
        <v>999</v>
      </c>
      <c r="R51" s="4"/>
      <c r="S51" s="4"/>
      <c r="T51" s="14">
        <v>2</v>
      </c>
      <c r="U51" s="101" t="str">
        <f>IF(SMALL(Y$46:AF$46,2)=1000,"",HLOOKUP(SMALL(Y$46:AF$46,2),Y$46:AF$47,2,FALSE))</f>
        <v>St. Michaels</v>
      </c>
      <c r="V51" s="101"/>
      <c r="W51" s="102"/>
      <c r="Y51" s="13"/>
      <c r="Z51" s="13"/>
      <c r="AA51" s="13"/>
      <c r="AB51" s="13"/>
      <c r="AC51" s="13"/>
      <c r="AD51" s="13"/>
      <c r="AE51" s="13"/>
      <c r="AF51" s="13"/>
      <c r="AG51" s="34"/>
      <c r="AK51" s="4"/>
    </row>
    <row r="52" spans="1:37" ht="15.75" thickBot="1">
      <c r="A52" s="3">
        <v>5</v>
      </c>
      <c r="B52" s="7">
        <v>204</v>
      </c>
      <c r="C52" s="8" t="str">
        <f>IF(B52="","",VLOOKUP(B52,'All Names'!A$2:B$400,2,FALSE))</f>
        <v>Adam Wade</v>
      </c>
      <c r="D52" s="8" t="str">
        <f>IF(B52="","",VLOOKUP(B52,'All Names'!A$2:C$400,3,FALSE))</f>
        <v>St. Peters</v>
      </c>
      <c r="E52" s="8">
        <f>IF(B52="","",IF((VLOOKUP(B52,'All Names'!A$2:D$400,4,FALSE)=A$46),"","X"))</f>
      </c>
      <c r="F52" s="10">
        <f t="shared" si="21"/>
        <v>999</v>
      </c>
      <c r="G52" s="10">
        <f t="shared" si="21"/>
        <v>5</v>
      </c>
      <c r="H52" s="10">
        <f t="shared" si="21"/>
        <v>999</v>
      </c>
      <c r="I52" s="10">
        <f t="shared" si="21"/>
        <v>999</v>
      </c>
      <c r="J52" s="10">
        <f t="shared" si="21"/>
        <v>999</v>
      </c>
      <c r="K52" s="10">
        <f t="shared" si="21"/>
        <v>999</v>
      </c>
      <c r="L52" s="10">
        <f t="shared" si="21"/>
        <v>999</v>
      </c>
      <c r="M52" s="10">
        <f t="shared" si="21"/>
        <v>999</v>
      </c>
      <c r="N52" s="10">
        <f t="shared" si="21"/>
        <v>999</v>
      </c>
      <c r="O52" s="10">
        <f t="shared" si="21"/>
        <v>999</v>
      </c>
      <c r="P52" s="10">
        <f t="shared" si="21"/>
        <v>999</v>
      </c>
      <c r="Q52" s="10">
        <f t="shared" si="21"/>
        <v>999</v>
      </c>
      <c r="R52" s="4"/>
      <c r="S52" s="4"/>
      <c r="T52" s="14">
        <v>3</v>
      </c>
      <c r="U52" s="93" t="str">
        <f>IF(SMALL(Y$46:AF$46,3)=1000,"",HLOOKUP(SMALL(Y$46:AF$46,3),Y$46:AF$47,2,FALSE))</f>
        <v>St. Augustines</v>
      </c>
      <c r="V52" s="94"/>
      <c r="W52" s="95"/>
      <c r="Y52" s="13"/>
      <c r="Z52" s="13"/>
      <c r="AA52" s="13"/>
      <c r="AB52" s="13"/>
      <c r="AC52" s="13"/>
      <c r="AD52" s="13"/>
      <c r="AE52" s="13"/>
      <c r="AF52" s="13"/>
      <c r="AG52" s="34"/>
      <c r="AK52" s="4"/>
    </row>
    <row r="53" spans="1:37" ht="15">
      <c r="A53" s="3">
        <v>6</v>
      </c>
      <c r="B53" s="7">
        <v>904</v>
      </c>
      <c r="C53" s="8" t="str">
        <f>IF(B53="","",VLOOKUP(B53,'All Names'!A$2:B$400,2,FALSE))</f>
        <v>Daniel Olaogun</v>
      </c>
      <c r="D53" s="8" t="str">
        <f>IF(B53="","",VLOOKUP(B53,'All Names'!A$2:C$400,3,FALSE))</f>
        <v>St. Ultan's</v>
      </c>
      <c r="E53" s="8">
        <f>IF(B53="","",IF((VLOOKUP(B53,'All Names'!A$2:D$400,4,FALSE)=A$46),"","X"))</f>
      </c>
      <c r="F53" s="10">
        <f t="shared" si="21"/>
        <v>999</v>
      </c>
      <c r="G53" s="10">
        <f t="shared" si="21"/>
        <v>999</v>
      </c>
      <c r="H53" s="10">
        <f t="shared" si="21"/>
        <v>999</v>
      </c>
      <c r="I53" s="10">
        <f t="shared" si="21"/>
        <v>999</v>
      </c>
      <c r="J53" s="10">
        <f t="shared" si="21"/>
        <v>999</v>
      </c>
      <c r="K53" s="10">
        <f t="shared" si="21"/>
        <v>999</v>
      </c>
      <c r="L53" s="10">
        <f t="shared" si="21"/>
        <v>999</v>
      </c>
      <c r="M53" s="10">
        <f t="shared" si="21"/>
        <v>999</v>
      </c>
      <c r="N53" s="10">
        <f t="shared" si="21"/>
        <v>999</v>
      </c>
      <c r="O53" s="10">
        <f t="shared" si="21"/>
        <v>6</v>
      </c>
      <c r="P53" s="10">
        <f t="shared" si="21"/>
        <v>6</v>
      </c>
      <c r="Q53" s="10">
        <f t="shared" si="21"/>
        <v>999</v>
      </c>
      <c r="R53" s="4"/>
      <c r="S53" s="4"/>
      <c r="Y53" s="13"/>
      <c r="Z53" s="13"/>
      <c r="AA53" s="13"/>
      <c r="AB53" s="13"/>
      <c r="AC53" s="13"/>
      <c r="AD53" s="13"/>
      <c r="AE53" s="13"/>
      <c r="AF53" s="13"/>
      <c r="AG53" s="34"/>
      <c r="AK53" s="4"/>
    </row>
    <row r="54" spans="1:37" ht="15.75" thickBot="1">
      <c r="A54" s="3">
        <v>7</v>
      </c>
      <c r="B54" s="7">
        <v>115</v>
      </c>
      <c r="C54" s="8" t="str">
        <f>IF(B54="","",VLOOKUP(B54,'All Names'!A$2:B$400,2,FALSE))</f>
        <v>Dillon Melia</v>
      </c>
      <c r="D54" s="8" t="str">
        <f>IF(B54="","",VLOOKUP(B54,'All Names'!A$2:C$400,3,FALSE))</f>
        <v>Colaiste Eoin</v>
      </c>
      <c r="E54" s="8">
        <f>IF(B54="","",IF((VLOOKUP(B54,'All Names'!A$2:D$400,4,FALSE)=A$46),"","X"))</f>
      </c>
      <c r="F54" s="10">
        <f t="shared" si="21"/>
        <v>7</v>
      </c>
      <c r="G54" s="10">
        <f t="shared" si="21"/>
        <v>999</v>
      </c>
      <c r="H54" s="10">
        <f t="shared" si="21"/>
        <v>999</v>
      </c>
      <c r="I54" s="10">
        <f t="shared" si="21"/>
        <v>999</v>
      </c>
      <c r="J54" s="10">
        <f t="shared" si="21"/>
        <v>999</v>
      </c>
      <c r="K54" s="10">
        <f t="shared" si="21"/>
        <v>999</v>
      </c>
      <c r="L54" s="10">
        <f t="shared" si="21"/>
        <v>999</v>
      </c>
      <c r="M54" s="10">
        <f t="shared" si="21"/>
        <v>999</v>
      </c>
      <c r="N54" s="10">
        <f t="shared" si="21"/>
        <v>999</v>
      </c>
      <c r="O54" s="10">
        <f t="shared" si="21"/>
        <v>999</v>
      </c>
      <c r="P54" s="10">
        <f t="shared" si="21"/>
        <v>999</v>
      </c>
      <c r="Q54" s="10">
        <f t="shared" si="21"/>
        <v>999</v>
      </c>
      <c r="R54" s="4"/>
      <c r="S54" s="4"/>
      <c r="T54" s="4"/>
      <c r="U54" s="15"/>
      <c r="V54" s="4"/>
      <c r="W54" s="4"/>
      <c r="X54" s="4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4"/>
    </row>
    <row r="55" spans="1:37" ht="16.5" thickBot="1">
      <c r="A55" s="3">
        <v>8</v>
      </c>
      <c r="B55" s="7">
        <v>516</v>
      </c>
      <c r="C55" s="8" t="str">
        <f>IF(B55="","",VLOOKUP(B55,'All Names'!A$2:B$400,2,FALSE))</f>
        <v>Jamie Bradshaw</v>
      </c>
      <c r="D55" s="8" t="str">
        <f>IF(B55="","",VLOOKUP(B55,'All Names'!A$2:C$400,3,FALSE))</f>
        <v>St. Augustines</v>
      </c>
      <c r="E55" s="8">
        <f>IF(B55="","",IF((VLOOKUP(B55,'All Names'!A$2:D$400,4,FALSE)=A$46),"","X"))</f>
      </c>
      <c r="F55" s="10">
        <f t="shared" si="21"/>
        <v>999</v>
      </c>
      <c r="G55" s="10">
        <f t="shared" si="21"/>
        <v>999</v>
      </c>
      <c r="H55" s="10">
        <f t="shared" si="21"/>
        <v>999</v>
      </c>
      <c r="I55" s="10">
        <f t="shared" si="21"/>
        <v>999</v>
      </c>
      <c r="J55" s="10">
        <f t="shared" si="21"/>
        <v>8</v>
      </c>
      <c r="K55" s="10">
        <f t="shared" si="21"/>
        <v>999</v>
      </c>
      <c r="L55" s="10">
        <f t="shared" si="21"/>
        <v>999</v>
      </c>
      <c r="M55" s="10">
        <f t="shared" si="21"/>
        <v>999</v>
      </c>
      <c r="N55" s="10">
        <f t="shared" si="21"/>
        <v>999</v>
      </c>
      <c r="O55" s="10">
        <f t="shared" si="21"/>
        <v>999</v>
      </c>
      <c r="P55" s="10">
        <f t="shared" si="21"/>
        <v>999</v>
      </c>
      <c r="Q55" s="10">
        <f t="shared" si="21"/>
        <v>999</v>
      </c>
      <c r="R55" s="4"/>
      <c r="S55" s="4"/>
      <c r="T55" s="90" t="s">
        <v>324</v>
      </c>
      <c r="U55" s="91"/>
      <c r="V55" s="91"/>
      <c r="W55" s="92"/>
      <c r="AG55" s="34"/>
      <c r="AK55" s="4"/>
    </row>
    <row r="56" spans="1:37" ht="15.75" thickBot="1">
      <c r="A56" s="3">
        <v>9</v>
      </c>
      <c r="B56" s="7">
        <v>853</v>
      </c>
      <c r="C56" s="8" t="str">
        <f>IF(B56="","",VLOOKUP(B56,'All Names'!A$2:B$400,2,FALSE))</f>
        <v>William Donohue</v>
      </c>
      <c r="D56" s="8" t="str">
        <f>IF(B56="","",VLOOKUP(B56,'All Names'!A$2:C$400,3,FALSE))</f>
        <v>St. Francis</v>
      </c>
      <c r="E56" s="8">
        <f>IF(B56="","",IF((VLOOKUP(B56,'All Names'!A$2:D$400,4,FALSE)=A$46),"","X"))</f>
      </c>
      <c r="F56" s="10">
        <f t="shared" si="21"/>
        <v>999</v>
      </c>
      <c r="G56" s="10">
        <f t="shared" si="21"/>
        <v>999</v>
      </c>
      <c r="H56" s="10">
        <f t="shared" si="21"/>
        <v>999</v>
      </c>
      <c r="I56" s="10">
        <f t="shared" si="21"/>
        <v>999</v>
      </c>
      <c r="J56" s="10">
        <f t="shared" si="21"/>
        <v>999</v>
      </c>
      <c r="K56" s="10">
        <f t="shared" si="21"/>
        <v>999</v>
      </c>
      <c r="L56" s="10">
        <f t="shared" si="21"/>
        <v>999</v>
      </c>
      <c r="M56" s="10">
        <f t="shared" si="21"/>
        <v>999</v>
      </c>
      <c r="N56" s="10">
        <f t="shared" si="21"/>
        <v>9</v>
      </c>
      <c r="O56" s="10">
        <f t="shared" si="21"/>
        <v>999</v>
      </c>
      <c r="P56" s="10">
        <f t="shared" si="21"/>
        <v>999</v>
      </c>
      <c r="Q56" s="10">
        <f t="shared" si="21"/>
        <v>999</v>
      </c>
      <c r="R56" s="4"/>
      <c r="S56" s="4"/>
      <c r="T56" s="5" t="s">
        <v>332</v>
      </c>
      <c r="U56" s="5" t="s">
        <v>331</v>
      </c>
      <c r="V56" s="5" t="s">
        <v>329</v>
      </c>
      <c r="W56" s="5" t="s">
        <v>330</v>
      </c>
      <c r="Y56" s="38" t="str">
        <f>Y$2</f>
        <v>Colaiste Eoin</v>
      </c>
      <c r="Z56" s="38" t="str">
        <f aca="true" t="shared" si="22" ref="Z56:AI56">Z$2</f>
        <v>St. Peters</v>
      </c>
      <c r="AA56" s="39" t="str">
        <f t="shared" si="22"/>
        <v>St. Michaels</v>
      </c>
      <c r="AB56" s="38" t="str">
        <f t="shared" si="22"/>
        <v>St. Josephs</v>
      </c>
      <c r="AC56" s="39" t="str">
        <f t="shared" si="22"/>
        <v>St. Augustines</v>
      </c>
      <c r="AD56" s="38" t="str">
        <f t="shared" si="22"/>
        <v>Sc. Chiarain</v>
      </c>
      <c r="AE56" s="39" t="str">
        <f t="shared" si="22"/>
        <v>New Court</v>
      </c>
      <c r="AF56" s="38" t="str">
        <f t="shared" si="22"/>
        <v>St. Marks</v>
      </c>
      <c r="AG56" s="39" t="str">
        <f t="shared" si="22"/>
        <v>St. Francis</v>
      </c>
      <c r="AH56" s="38" t="str">
        <f t="shared" si="22"/>
        <v>St. Ultan's</v>
      </c>
      <c r="AI56" s="88" t="str">
        <f t="shared" si="22"/>
        <v>Wexford</v>
      </c>
      <c r="AK56" s="4"/>
    </row>
    <row r="57" spans="1:37" ht="15">
      <c r="A57" s="3">
        <v>10</v>
      </c>
      <c r="B57" s="7">
        <v>854</v>
      </c>
      <c r="C57" s="8" t="str">
        <f>IF(B57="","",VLOOKUP(B57,'All Names'!A$2:B$400,2,FALSE))</f>
        <v>Brian Tshillumba</v>
      </c>
      <c r="D57" s="8" t="str">
        <f>IF(B57="","",VLOOKUP(B57,'All Names'!A$2:C$400,3,FALSE))</f>
        <v>St. Francis</v>
      </c>
      <c r="E57" s="8">
        <f>IF(B57="","",IF((VLOOKUP(B57,'All Names'!A$2:D$400,4,FALSE)=A$46),"","X"))</f>
      </c>
      <c r="F57" s="10">
        <f t="shared" si="21"/>
        <v>999</v>
      </c>
      <c r="G57" s="10">
        <f t="shared" si="21"/>
        <v>999</v>
      </c>
      <c r="H57" s="10">
        <f t="shared" si="21"/>
        <v>999</v>
      </c>
      <c r="I57" s="10">
        <f t="shared" si="21"/>
        <v>999</v>
      </c>
      <c r="J57" s="10">
        <f t="shared" si="21"/>
        <v>999</v>
      </c>
      <c r="K57" s="10">
        <f t="shared" si="21"/>
        <v>999</v>
      </c>
      <c r="L57" s="10">
        <f t="shared" si="21"/>
        <v>999</v>
      </c>
      <c r="M57" s="10">
        <f t="shared" si="21"/>
        <v>999</v>
      </c>
      <c r="N57" s="10">
        <f t="shared" si="21"/>
        <v>10</v>
      </c>
      <c r="O57" s="10">
        <f t="shared" si="21"/>
        <v>999</v>
      </c>
      <c r="P57" s="10">
        <f t="shared" si="21"/>
        <v>999</v>
      </c>
      <c r="Q57" s="10">
        <f t="shared" si="21"/>
        <v>999</v>
      </c>
      <c r="R57" s="4"/>
      <c r="S57" s="4"/>
      <c r="T57" s="3">
        <v>1</v>
      </c>
      <c r="U57" s="7">
        <v>864</v>
      </c>
      <c r="V57" s="8" t="str">
        <f>IF(U57="","",VLOOKUP(U57,'All Names'!A$2:B$400,2,FALSE))</f>
        <v>Julana Pace</v>
      </c>
      <c r="W57" s="8" t="str">
        <f>IF(V57="","",VLOOKUP(U57,'All Names'!A$2:C$400,3,FALSE))</f>
        <v>St. Francis</v>
      </c>
      <c r="X57" s="45">
        <v>2.09</v>
      </c>
      <c r="Y57" s="9">
        <f aca="true" t="shared" si="23" ref="Y57:AI83">IF($W57=Y$2,$T57,999)</f>
        <v>999</v>
      </c>
      <c r="Z57" s="9">
        <f t="shared" si="23"/>
        <v>999</v>
      </c>
      <c r="AA57" s="9">
        <f t="shared" si="23"/>
        <v>999</v>
      </c>
      <c r="AB57" s="9">
        <f t="shared" si="23"/>
        <v>999</v>
      </c>
      <c r="AC57" s="9">
        <f t="shared" si="23"/>
        <v>999</v>
      </c>
      <c r="AD57" s="9">
        <f t="shared" si="23"/>
        <v>999</v>
      </c>
      <c r="AE57" s="9">
        <f t="shared" si="23"/>
        <v>999</v>
      </c>
      <c r="AF57" s="9">
        <f t="shared" si="23"/>
        <v>999</v>
      </c>
      <c r="AG57" s="9">
        <f t="shared" si="23"/>
        <v>1</v>
      </c>
      <c r="AH57" s="9">
        <f t="shared" si="23"/>
        <v>999</v>
      </c>
      <c r="AI57" s="48">
        <f t="shared" si="23"/>
        <v>999</v>
      </c>
      <c r="AK57" s="4"/>
    </row>
    <row r="58" spans="1:37" ht="15">
      <c r="A58" s="3">
        <v>11</v>
      </c>
      <c r="B58" s="7">
        <v>905</v>
      </c>
      <c r="C58" s="8" t="str">
        <f>IF(B58="","",VLOOKUP(B58,'All Names'!A$2:B$400,2,FALSE))</f>
        <v>Eoin Monaghan</v>
      </c>
      <c r="D58" s="8" t="str">
        <f>IF(B58="","",VLOOKUP(B58,'All Names'!A$2:C$400,3,FALSE))</f>
        <v>St. Ultan's</v>
      </c>
      <c r="E58" s="8">
        <f>IF(B58="","",IF((VLOOKUP(B58,'All Names'!A$2:D$400,4,FALSE)=A$46),"","X"))</f>
      </c>
      <c r="F58" s="10">
        <f t="shared" si="21"/>
        <v>999</v>
      </c>
      <c r="G58" s="10">
        <f t="shared" si="21"/>
        <v>999</v>
      </c>
      <c r="H58" s="10">
        <f t="shared" si="21"/>
        <v>999</v>
      </c>
      <c r="I58" s="10">
        <f t="shared" si="21"/>
        <v>999</v>
      </c>
      <c r="J58" s="10">
        <f t="shared" si="21"/>
        <v>999</v>
      </c>
      <c r="K58" s="10">
        <f t="shared" si="21"/>
        <v>999</v>
      </c>
      <c r="L58" s="10">
        <f t="shared" si="21"/>
        <v>999</v>
      </c>
      <c r="M58" s="10">
        <f t="shared" si="21"/>
        <v>999</v>
      </c>
      <c r="N58" s="10">
        <f t="shared" si="21"/>
        <v>999</v>
      </c>
      <c r="O58" s="10">
        <f t="shared" si="21"/>
        <v>11</v>
      </c>
      <c r="P58" s="10">
        <f t="shared" si="21"/>
        <v>11</v>
      </c>
      <c r="Q58" s="10">
        <f t="shared" si="21"/>
        <v>999</v>
      </c>
      <c r="R58" s="4"/>
      <c r="S58" s="4"/>
      <c r="T58" s="3">
        <f aca="true" t="shared" si="24" ref="T58:T85">T57+1</f>
        <v>2</v>
      </c>
      <c r="U58" s="7">
        <v>863</v>
      </c>
      <c r="V58" s="8" t="str">
        <f>IF(U58="","",VLOOKUP(U58,'All Names'!A$2:B$400,2,FALSE))</f>
        <v>Lorna Collins</v>
      </c>
      <c r="W58" s="8" t="str">
        <f>IF(V58="","",VLOOKUP(U58,'All Names'!A$2:C$400,3,FALSE))</f>
        <v>St. Francis</v>
      </c>
      <c r="X58" s="45">
        <f>IF(U58="","",IF((VLOOKUP(U58,'All Names'!A$2:D$400,4,FALSE)=T$55),"","X"))</f>
      </c>
      <c r="Y58" s="9">
        <f t="shared" si="23"/>
        <v>999</v>
      </c>
      <c r="Z58" s="9">
        <f t="shared" si="23"/>
        <v>999</v>
      </c>
      <c r="AA58" s="9">
        <f t="shared" si="23"/>
        <v>999</v>
      </c>
      <c r="AB58" s="9">
        <f t="shared" si="23"/>
        <v>999</v>
      </c>
      <c r="AC58" s="9">
        <f t="shared" si="23"/>
        <v>999</v>
      </c>
      <c r="AD58" s="9">
        <f t="shared" si="23"/>
        <v>999</v>
      </c>
      <c r="AE58" s="9">
        <f t="shared" si="23"/>
        <v>999</v>
      </c>
      <c r="AF58" s="9">
        <f t="shared" si="23"/>
        <v>999</v>
      </c>
      <c r="AG58" s="9">
        <f t="shared" si="23"/>
        <v>2</v>
      </c>
      <c r="AH58" s="9">
        <f t="shared" si="23"/>
        <v>999</v>
      </c>
      <c r="AI58" s="10">
        <f t="shared" si="23"/>
        <v>999</v>
      </c>
      <c r="AK58" s="4"/>
    </row>
    <row r="59" spans="1:37" ht="15">
      <c r="A59" s="3">
        <v>12</v>
      </c>
      <c r="B59" s="7">
        <v>906</v>
      </c>
      <c r="C59" s="8" t="str">
        <f>IF(B59="","",VLOOKUP(B59,'All Names'!A$2:B$400,2,FALSE))</f>
        <v>Neil Fitzsimons</v>
      </c>
      <c r="D59" s="8" t="str">
        <f>IF(B59="","",VLOOKUP(B59,'All Names'!A$2:C$400,3,FALSE))</f>
        <v>St. Ultan's</v>
      </c>
      <c r="E59" s="8">
        <f>IF(B59="","",IF((VLOOKUP(B59,'All Names'!A$2:D$400,4,FALSE)=A$46),"","X"))</f>
      </c>
      <c r="F59" s="10">
        <f t="shared" si="21"/>
        <v>999</v>
      </c>
      <c r="G59" s="10">
        <f t="shared" si="21"/>
        <v>999</v>
      </c>
      <c r="H59" s="10">
        <f t="shared" si="21"/>
        <v>999</v>
      </c>
      <c r="I59" s="10">
        <f t="shared" si="21"/>
        <v>999</v>
      </c>
      <c r="J59" s="10">
        <f t="shared" si="21"/>
        <v>999</v>
      </c>
      <c r="K59" s="10">
        <f t="shared" si="21"/>
        <v>999</v>
      </c>
      <c r="L59" s="10">
        <f t="shared" si="21"/>
        <v>999</v>
      </c>
      <c r="M59" s="10">
        <f t="shared" si="21"/>
        <v>999</v>
      </c>
      <c r="N59" s="10">
        <f aca="true" t="shared" si="25" ref="I59:Q69">IF($D59=N$2,$A59,999)</f>
        <v>999</v>
      </c>
      <c r="O59" s="10">
        <f t="shared" si="25"/>
        <v>12</v>
      </c>
      <c r="P59" s="10">
        <f t="shared" si="25"/>
        <v>12</v>
      </c>
      <c r="Q59" s="10">
        <f t="shared" si="25"/>
        <v>999</v>
      </c>
      <c r="R59" s="4"/>
      <c r="S59" s="4"/>
      <c r="T59" s="3">
        <f t="shared" si="24"/>
        <v>3</v>
      </c>
      <c r="U59" s="7">
        <v>325</v>
      </c>
      <c r="V59" s="8" t="str">
        <f>IF(U59="","",VLOOKUP(U59,'All Names'!A$2:B$400,2,FALSE))</f>
        <v>Shilpa Finegan</v>
      </c>
      <c r="W59" s="8" t="str">
        <f>IF(V59="","",VLOOKUP(U59,'All Names'!A$2:C$400,3,FALSE))</f>
        <v>St. Michaels</v>
      </c>
      <c r="X59" s="45">
        <f>IF(U59="","",IF((VLOOKUP(U59,'All Names'!A$2:D$400,4,FALSE)=T$55),"","X"))</f>
      </c>
      <c r="Y59" s="9">
        <f t="shared" si="23"/>
        <v>999</v>
      </c>
      <c r="Z59" s="9">
        <f t="shared" si="23"/>
        <v>999</v>
      </c>
      <c r="AA59" s="9">
        <f t="shared" si="23"/>
        <v>3</v>
      </c>
      <c r="AB59" s="9">
        <f t="shared" si="23"/>
        <v>999</v>
      </c>
      <c r="AC59" s="9">
        <f t="shared" si="23"/>
        <v>999</v>
      </c>
      <c r="AD59" s="9">
        <f t="shared" si="23"/>
        <v>999</v>
      </c>
      <c r="AE59" s="9">
        <f t="shared" si="23"/>
        <v>999</v>
      </c>
      <c r="AF59" s="9">
        <f t="shared" si="23"/>
        <v>999</v>
      </c>
      <c r="AG59" s="9">
        <f t="shared" si="23"/>
        <v>999</v>
      </c>
      <c r="AH59" s="9">
        <f t="shared" si="23"/>
        <v>999</v>
      </c>
      <c r="AI59" s="10">
        <f t="shared" si="23"/>
        <v>999</v>
      </c>
      <c r="AK59" s="4"/>
    </row>
    <row r="60" spans="1:37" ht="15">
      <c r="A60" s="3">
        <v>13</v>
      </c>
      <c r="B60" s="7">
        <v>109</v>
      </c>
      <c r="C60" s="8" t="str">
        <f>IF(B60="","",VLOOKUP(B60,'All Names'!A$2:B$400,2,FALSE))</f>
        <v>Kian O'Connor</v>
      </c>
      <c r="D60" s="8" t="str">
        <f>IF(B60="","",VLOOKUP(B60,'All Names'!A$2:C$400,3,FALSE))</f>
        <v>Colaiste Eoin</v>
      </c>
      <c r="E60" s="8">
        <f>IF(B60="","",IF((VLOOKUP(B60,'All Names'!A$2:D$400,4,FALSE)=A$46),"","X"))</f>
      </c>
      <c r="F60" s="10">
        <f t="shared" si="21"/>
        <v>13</v>
      </c>
      <c r="G60" s="10">
        <f t="shared" si="21"/>
        <v>999</v>
      </c>
      <c r="H60" s="10">
        <f t="shared" si="21"/>
        <v>999</v>
      </c>
      <c r="I60" s="10">
        <f t="shared" si="25"/>
        <v>999</v>
      </c>
      <c r="J60" s="10">
        <f t="shared" si="25"/>
        <v>999</v>
      </c>
      <c r="K60" s="10">
        <f t="shared" si="25"/>
        <v>999</v>
      </c>
      <c r="L60" s="10">
        <f t="shared" si="25"/>
        <v>999</v>
      </c>
      <c r="M60" s="10">
        <f t="shared" si="25"/>
        <v>999</v>
      </c>
      <c r="N60" s="10">
        <f t="shared" si="25"/>
        <v>999</v>
      </c>
      <c r="O60" s="10">
        <f t="shared" si="25"/>
        <v>999</v>
      </c>
      <c r="P60" s="10">
        <f t="shared" si="25"/>
        <v>999</v>
      </c>
      <c r="Q60" s="10">
        <f t="shared" si="25"/>
        <v>999</v>
      </c>
      <c r="R60" s="4"/>
      <c r="S60" s="4"/>
      <c r="T60" s="3">
        <f t="shared" si="24"/>
        <v>4</v>
      </c>
      <c r="U60" s="7">
        <v>817</v>
      </c>
      <c r="V60" s="8" t="str">
        <f>IF(U60="","",VLOOKUP(U60,'All Names'!A$2:B$400,2,FALSE))</f>
        <v>Naomi Mitchell</v>
      </c>
      <c r="W60" s="8" t="str">
        <f>IF(V60="","",VLOOKUP(U60,'All Names'!A$2:C$400,3,FALSE))</f>
        <v>St. Marks</v>
      </c>
      <c r="X60" s="45">
        <f>IF(U60="","",IF((VLOOKUP(U60,'All Names'!A$2:D$400,4,FALSE)=T$55),"","X"))</f>
      </c>
      <c r="Y60" s="9">
        <f t="shared" si="23"/>
        <v>999</v>
      </c>
      <c r="Z60" s="9">
        <f t="shared" si="23"/>
        <v>999</v>
      </c>
      <c r="AA60" s="9">
        <f t="shared" si="23"/>
        <v>999</v>
      </c>
      <c r="AB60" s="9">
        <f t="shared" si="23"/>
        <v>999</v>
      </c>
      <c r="AC60" s="9">
        <f t="shared" si="23"/>
        <v>999</v>
      </c>
      <c r="AD60" s="9">
        <f t="shared" si="23"/>
        <v>999</v>
      </c>
      <c r="AE60" s="9">
        <f t="shared" si="23"/>
        <v>999</v>
      </c>
      <c r="AF60" s="9">
        <f t="shared" si="23"/>
        <v>4</v>
      </c>
      <c r="AG60" s="9">
        <f t="shared" si="23"/>
        <v>999</v>
      </c>
      <c r="AH60" s="9">
        <f t="shared" si="23"/>
        <v>999</v>
      </c>
      <c r="AI60" s="10">
        <f t="shared" si="23"/>
        <v>999</v>
      </c>
      <c r="AK60" s="4"/>
    </row>
    <row r="61" spans="1:37" ht="15">
      <c r="A61" s="3">
        <v>14</v>
      </c>
      <c r="B61" s="7">
        <v>907</v>
      </c>
      <c r="C61" s="8" t="str">
        <f>IF(B61="","",VLOOKUP(B61,'All Names'!A$2:B$400,2,FALSE))</f>
        <v>Danny Reamey</v>
      </c>
      <c r="D61" s="8" t="str">
        <f>IF(B61="","",VLOOKUP(B61,'All Names'!A$2:C$400,3,FALSE))</f>
        <v>St. Ultan's</v>
      </c>
      <c r="E61" s="8">
        <f>IF(B61="","",IF((VLOOKUP(B61,'All Names'!A$2:D$400,4,FALSE)=A$46),"","X"))</f>
      </c>
      <c r="F61" s="10">
        <f t="shared" si="21"/>
        <v>999</v>
      </c>
      <c r="G61" s="10">
        <f t="shared" si="21"/>
        <v>999</v>
      </c>
      <c r="H61" s="10">
        <f t="shared" si="21"/>
        <v>999</v>
      </c>
      <c r="I61" s="10">
        <f t="shared" si="25"/>
        <v>999</v>
      </c>
      <c r="J61" s="10">
        <f t="shared" si="25"/>
        <v>999</v>
      </c>
      <c r="K61" s="10">
        <f t="shared" si="25"/>
        <v>999</v>
      </c>
      <c r="L61" s="10">
        <f t="shared" si="25"/>
        <v>999</v>
      </c>
      <c r="M61" s="10">
        <f t="shared" si="25"/>
        <v>999</v>
      </c>
      <c r="N61" s="10">
        <f t="shared" si="25"/>
        <v>999</v>
      </c>
      <c r="O61" s="10">
        <f t="shared" si="25"/>
        <v>14</v>
      </c>
      <c r="P61" s="10">
        <f t="shared" si="25"/>
        <v>14</v>
      </c>
      <c r="Q61" s="10">
        <f t="shared" si="25"/>
        <v>999</v>
      </c>
      <c r="R61" s="4"/>
      <c r="S61" s="4"/>
      <c r="T61" s="3">
        <f t="shared" si="24"/>
        <v>5</v>
      </c>
      <c r="U61" s="7">
        <v>862</v>
      </c>
      <c r="V61" s="8" t="str">
        <f>IF(U61="","",VLOOKUP(U61,'All Names'!A$2:B$400,2,FALSE))</f>
        <v>Shannon Byrne</v>
      </c>
      <c r="W61" s="8" t="str">
        <f>IF(V61="","",VLOOKUP(U61,'All Names'!A$2:C$400,3,FALSE))</f>
        <v>St. Francis</v>
      </c>
      <c r="X61" s="45">
        <f>IF(U61="","",IF((VLOOKUP(U61,'All Names'!A$2:D$400,4,FALSE)=T$55),"","X"))</f>
      </c>
      <c r="Y61" s="9">
        <f t="shared" si="23"/>
        <v>999</v>
      </c>
      <c r="Z61" s="9">
        <f t="shared" si="23"/>
        <v>999</v>
      </c>
      <c r="AA61" s="9">
        <f t="shared" si="23"/>
        <v>999</v>
      </c>
      <c r="AB61" s="9">
        <f t="shared" si="23"/>
        <v>999</v>
      </c>
      <c r="AC61" s="9">
        <f t="shared" si="23"/>
        <v>999</v>
      </c>
      <c r="AD61" s="9">
        <f t="shared" si="23"/>
        <v>999</v>
      </c>
      <c r="AE61" s="9">
        <f t="shared" si="23"/>
        <v>999</v>
      </c>
      <c r="AF61" s="9">
        <f t="shared" si="23"/>
        <v>999</v>
      </c>
      <c r="AG61" s="9">
        <f t="shared" si="23"/>
        <v>5</v>
      </c>
      <c r="AH61" s="9">
        <f t="shared" si="23"/>
        <v>999</v>
      </c>
      <c r="AI61" s="10">
        <f t="shared" si="23"/>
        <v>999</v>
      </c>
      <c r="AK61" s="4"/>
    </row>
    <row r="62" spans="1:37" ht="15">
      <c r="A62" s="3">
        <v>15</v>
      </c>
      <c r="B62" s="7">
        <v>803</v>
      </c>
      <c r="C62" s="8" t="str">
        <f>IF(B62="","",VLOOKUP(B62,'All Names'!A$2:B$400,2,FALSE))</f>
        <v>David Taylor</v>
      </c>
      <c r="D62" s="8" t="str">
        <f>IF(B62="","",VLOOKUP(B62,'All Names'!A$2:C$400,3,FALSE))</f>
        <v>St. Marks</v>
      </c>
      <c r="E62" s="8">
        <f>IF(B62="","",IF((VLOOKUP(B62,'All Names'!A$2:D$400,4,FALSE)=A$46),"","X"))</f>
      </c>
      <c r="F62" s="10">
        <f t="shared" si="21"/>
        <v>999</v>
      </c>
      <c r="G62" s="10">
        <f t="shared" si="21"/>
        <v>999</v>
      </c>
      <c r="H62" s="10">
        <f t="shared" si="21"/>
        <v>999</v>
      </c>
      <c r="I62" s="10">
        <f t="shared" si="25"/>
        <v>999</v>
      </c>
      <c r="J62" s="10">
        <f t="shared" si="25"/>
        <v>999</v>
      </c>
      <c r="K62" s="10">
        <f t="shared" si="25"/>
        <v>999</v>
      </c>
      <c r="L62" s="10">
        <f t="shared" si="25"/>
        <v>999</v>
      </c>
      <c r="M62" s="10">
        <f t="shared" si="25"/>
        <v>15</v>
      </c>
      <c r="N62" s="10">
        <f t="shared" si="25"/>
        <v>999</v>
      </c>
      <c r="O62" s="10">
        <f t="shared" si="25"/>
        <v>999</v>
      </c>
      <c r="P62" s="10">
        <f t="shared" si="25"/>
        <v>999</v>
      </c>
      <c r="Q62" s="10">
        <f t="shared" si="25"/>
        <v>999</v>
      </c>
      <c r="R62" s="4"/>
      <c r="S62" s="4"/>
      <c r="T62" s="3">
        <f t="shared" si="24"/>
        <v>6</v>
      </c>
      <c r="U62" s="7">
        <v>550</v>
      </c>
      <c r="V62" s="8" t="str">
        <f>IF(U62="","",VLOOKUP(U62,'All Names'!A$2:B$400,2,FALSE))</f>
        <v>Ciara O'Toole</v>
      </c>
      <c r="W62" s="8" t="str">
        <f>IF(V62="","",VLOOKUP(U62,'All Names'!A$2:C$400,3,FALSE))</f>
        <v>St. Augustines</v>
      </c>
      <c r="X62" s="45">
        <f>IF(U62="","",IF((VLOOKUP(U62,'All Names'!A$2:D$400,4,FALSE)=T$55),"","X"))</f>
      </c>
      <c r="Y62" s="9">
        <f t="shared" si="23"/>
        <v>999</v>
      </c>
      <c r="Z62" s="9">
        <f t="shared" si="23"/>
        <v>999</v>
      </c>
      <c r="AA62" s="9">
        <f t="shared" si="23"/>
        <v>999</v>
      </c>
      <c r="AB62" s="9">
        <f t="shared" si="23"/>
        <v>999</v>
      </c>
      <c r="AC62" s="9">
        <f t="shared" si="23"/>
        <v>6</v>
      </c>
      <c r="AD62" s="9">
        <f t="shared" si="23"/>
        <v>999</v>
      </c>
      <c r="AE62" s="9">
        <f t="shared" si="23"/>
        <v>999</v>
      </c>
      <c r="AF62" s="9">
        <f t="shared" si="23"/>
        <v>999</v>
      </c>
      <c r="AG62" s="9">
        <f t="shared" si="23"/>
        <v>999</v>
      </c>
      <c r="AH62" s="9">
        <f t="shared" si="23"/>
        <v>999</v>
      </c>
      <c r="AI62" s="10">
        <f t="shared" si="23"/>
        <v>999</v>
      </c>
      <c r="AK62" s="4"/>
    </row>
    <row r="63" spans="1:37" ht="15">
      <c r="A63" s="3">
        <v>16</v>
      </c>
      <c r="B63" s="7"/>
      <c r="C63" s="8" t="s">
        <v>381</v>
      </c>
      <c r="D63" s="8" t="s">
        <v>240</v>
      </c>
      <c r="E63" s="8" t="s">
        <v>384</v>
      </c>
      <c r="F63" s="10">
        <f t="shared" si="21"/>
        <v>999</v>
      </c>
      <c r="G63" s="10">
        <f t="shared" si="21"/>
        <v>16</v>
      </c>
      <c r="H63" s="10">
        <f t="shared" si="21"/>
        <v>999</v>
      </c>
      <c r="I63" s="10">
        <f t="shared" si="25"/>
        <v>999</v>
      </c>
      <c r="J63" s="10">
        <f t="shared" si="25"/>
        <v>999</v>
      </c>
      <c r="K63" s="10">
        <f t="shared" si="25"/>
        <v>999</v>
      </c>
      <c r="L63" s="10">
        <f t="shared" si="25"/>
        <v>999</v>
      </c>
      <c r="M63" s="10">
        <f t="shared" si="25"/>
        <v>999</v>
      </c>
      <c r="N63" s="10">
        <f t="shared" si="25"/>
        <v>999</v>
      </c>
      <c r="O63" s="10">
        <f t="shared" si="25"/>
        <v>999</v>
      </c>
      <c r="P63" s="10">
        <f t="shared" si="25"/>
        <v>999</v>
      </c>
      <c r="Q63" s="10">
        <f t="shared" si="25"/>
        <v>999</v>
      </c>
      <c r="R63" s="4"/>
      <c r="S63" s="4"/>
      <c r="T63" s="3">
        <f t="shared" si="24"/>
        <v>7</v>
      </c>
      <c r="U63" s="7">
        <v>865</v>
      </c>
      <c r="V63" s="8" t="str">
        <f>IF(U63="","",VLOOKUP(U63,'All Names'!A$2:B$400,2,FALSE))</f>
        <v>Aoife McCann</v>
      </c>
      <c r="W63" s="8" t="str">
        <f>IF(V63="","",VLOOKUP(U63,'All Names'!A$2:C$400,3,FALSE))</f>
        <v>St. Francis</v>
      </c>
      <c r="X63" s="45">
        <f>IF(U63="","",IF((VLOOKUP(U63,'All Names'!A$2:D$400,4,FALSE)=T$55),"","X"))</f>
      </c>
      <c r="Y63" s="9">
        <f t="shared" si="23"/>
        <v>999</v>
      </c>
      <c r="Z63" s="9">
        <f t="shared" si="23"/>
        <v>999</v>
      </c>
      <c r="AA63" s="9">
        <f t="shared" si="23"/>
        <v>999</v>
      </c>
      <c r="AB63" s="9">
        <f t="shared" si="23"/>
        <v>999</v>
      </c>
      <c r="AC63" s="9">
        <f t="shared" si="23"/>
        <v>999</v>
      </c>
      <c r="AD63" s="9">
        <f t="shared" si="23"/>
        <v>999</v>
      </c>
      <c r="AE63" s="9">
        <f t="shared" si="23"/>
        <v>999</v>
      </c>
      <c r="AF63" s="9">
        <f t="shared" si="23"/>
        <v>999</v>
      </c>
      <c r="AG63" s="9">
        <f t="shared" si="23"/>
        <v>7</v>
      </c>
      <c r="AH63" s="9">
        <f t="shared" si="23"/>
        <v>999</v>
      </c>
      <c r="AI63" s="10">
        <f t="shared" si="23"/>
        <v>999</v>
      </c>
      <c r="AK63" s="4"/>
    </row>
    <row r="64" spans="1:37" ht="15">
      <c r="A64" s="3">
        <v>17</v>
      </c>
      <c r="B64" s="7">
        <v>111</v>
      </c>
      <c r="C64" s="8" t="str">
        <f>IF(B64="","",VLOOKUP(B64,'All Names'!A$2:B$400,2,FALSE))</f>
        <v>Stephen Fitzpatrick</v>
      </c>
      <c r="D64" s="8" t="str">
        <f>IF(B64="","",VLOOKUP(B64,'All Names'!A$2:C$400,3,FALSE))</f>
        <v>Colaiste Eoin</v>
      </c>
      <c r="E64" s="8">
        <f>IF(B64="","",IF((VLOOKUP(B64,'All Names'!A$2:D$400,4,FALSE)=A$46),"","X"))</f>
      </c>
      <c r="F64" s="10">
        <f t="shared" si="21"/>
        <v>17</v>
      </c>
      <c r="G64" s="10">
        <f t="shared" si="21"/>
        <v>999</v>
      </c>
      <c r="H64" s="10">
        <f t="shared" si="21"/>
        <v>999</v>
      </c>
      <c r="I64" s="10">
        <f t="shared" si="25"/>
        <v>999</v>
      </c>
      <c r="J64" s="10">
        <f t="shared" si="25"/>
        <v>999</v>
      </c>
      <c r="K64" s="10">
        <f t="shared" si="25"/>
        <v>999</v>
      </c>
      <c r="L64" s="10">
        <f t="shared" si="25"/>
        <v>999</v>
      </c>
      <c r="M64" s="10">
        <f t="shared" si="25"/>
        <v>999</v>
      </c>
      <c r="N64" s="10">
        <f t="shared" si="25"/>
        <v>999</v>
      </c>
      <c r="O64" s="10">
        <f t="shared" si="25"/>
        <v>999</v>
      </c>
      <c r="P64" s="10">
        <f t="shared" si="25"/>
        <v>999</v>
      </c>
      <c r="Q64" s="10">
        <f t="shared" si="25"/>
        <v>999</v>
      </c>
      <c r="R64" s="4"/>
      <c r="S64" s="4"/>
      <c r="T64" s="3">
        <f t="shared" si="24"/>
        <v>8</v>
      </c>
      <c r="U64" s="7">
        <v>620</v>
      </c>
      <c r="V64" s="8" t="str">
        <f>IF(U64="","",VLOOKUP(U64,'All Names'!A$2:B$400,2,FALSE))</f>
        <v>Lauren Hogan</v>
      </c>
      <c r="W64" s="8" t="str">
        <f>IF(V64="","",VLOOKUP(U64,'All Names'!A$2:C$400,3,FALSE))</f>
        <v>Sc. Chiarain</v>
      </c>
      <c r="X64" s="45">
        <f>IF(U64="","",IF((VLOOKUP(U64,'All Names'!A$2:D$400,4,FALSE)=T$55),"","X"))</f>
      </c>
      <c r="Y64" s="9">
        <f t="shared" si="23"/>
        <v>999</v>
      </c>
      <c r="Z64" s="9">
        <f t="shared" si="23"/>
        <v>999</v>
      </c>
      <c r="AA64" s="9">
        <f t="shared" si="23"/>
        <v>999</v>
      </c>
      <c r="AB64" s="9">
        <f t="shared" si="23"/>
        <v>999</v>
      </c>
      <c r="AC64" s="9">
        <f t="shared" si="23"/>
        <v>999</v>
      </c>
      <c r="AD64" s="9">
        <f t="shared" si="23"/>
        <v>8</v>
      </c>
      <c r="AE64" s="9">
        <f t="shared" si="23"/>
        <v>999</v>
      </c>
      <c r="AF64" s="9">
        <f t="shared" si="23"/>
        <v>999</v>
      </c>
      <c r="AG64" s="9">
        <f t="shared" si="23"/>
        <v>999</v>
      </c>
      <c r="AH64" s="9">
        <f t="shared" si="23"/>
        <v>999</v>
      </c>
      <c r="AI64" s="10">
        <f t="shared" si="23"/>
        <v>999</v>
      </c>
      <c r="AK64" s="4"/>
    </row>
    <row r="65" spans="1:37" ht="15">
      <c r="A65" s="3">
        <v>18</v>
      </c>
      <c r="B65" s="7">
        <v>514</v>
      </c>
      <c r="C65" s="8" t="str">
        <f>IF(B65="","",VLOOKUP(B65,'All Names'!A$2:B$400,2,FALSE))</f>
        <v>Jack Curran</v>
      </c>
      <c r="D65" s="8" t="str">
        <f>IF(B65="","",VLOOKUP(B65,'All Names'!A$2:C$400,3,FALSE))</f>
        <v>St. Augustines</v>
      </c>
      <c r="E65" s="8">
        <f>IF(B65="","",IF((VLOOKUP(B65,'All Names'!A$2:D$400,4,FALSE)=A$46),"","X"))</f>
      </c>
      <c r="F65" s="10">
        <f t="shared" si="21"/>
        <v>999</v>
      </c>
      <c r="G65" s="10">
        <f t="shared" si="21"/>
        <v>999</v>
      </c>
      <c r="H65" s="10">
        <f t="shared" si="21"/>
        <v>999</v>
      </c>
      <c r="I65" s="10">
        <f t="shared" si="25"/>
        <v>999</v>
      </c>
      <c r="J65" s="10">
        <f t="shared" si="25"/>
        <v>18</v>
      </c>
      <c r="K65" s="10">
        <f t="shared" si="25"/>
        <v>999</v>
      </c>
      <c r="L65" s="10">
        <f t="shared" si="25"/>
        <v>999</v>
      </c>
      <c r="M65" s="10">
        <f t="shared" si="25"/>
        <v>999</v>
      </c>
      <c r="N65" s="10">
        <f t="shared" si="25"/>
        <v>999</v>
      </c>
      <c r="O65" s="10">
        <f t="shared" si="25"/>
        <v>999</v>
      </c>
      <c r="P65" s="10">
        <f t="shared" si="25"/>
        <v>999</v>
      </c>
      <c r="Q65" s="10">
        <f t="shared" si="25"/>
        <v>999</v>
      </c>
      <c r="R65" s="4"/>
      <c r="S65" s="4"/>
      <c r="T65" s="3">
        <f t="shared" si="24"/>
        <v>9</v>
      </c>
      <c r="U65" s="7">
        <v>818</v>
      </c>
      <c r="V65" s="8" t="str">
        <f>IF(U65="","",VLOOKUP(U65,'All Names'!A$2:B$400,2,FALSE))</f>
        <v>Anthony Stynes</v>
      </c>
      <c r="W65" s="8" t="str">
        <f>IF(V65="","",VLOOKUP(U65,'All Names'!A$2:C$400,3,FALSE))</f>
        <v>St. Marks</v>
      </c>
      <c r="X65" s="45" t="str">
        <f>IF(U65="","",IF((VLOOKUP(U65,'All Names'!A$2:D$400,4,FALSE)=T$55),"","X"))</f>
        <v>X</v>
      </c>
      <c r="Y65" s="9">
        <f t="shared" si="23"/>
        <v>999</v>
      </c>
      <c r="Z65" s="9">
        <f t="shared" si="23"/>
        <v>999</v>
      </c>
      <c r="AA65" s="9">
        <f t="shared" si="23"/>
        <v>999</v>
      </c>
      <c r="AB65" s="9">
        <f t="shared" si="23"/>
        <v>999</v>
      </c>
      <c r="AC65" s="9">
        <f t="shared" si="23"/>
        <v>999</v>
      </c>
      <c r="AD65" s="9">
        <f t="shared" si="23"/>
        <v>999</v>
      </c>
      <c r="AE65" s="9">
        <f t="shared" si="23"/>
        <v>999</v>
      </c>
      <c r="AF65" s="9">
        <f t="shared" si="23"/>
        <v>9</v>
      </c>
      <c r="AG65" s="9">
        <f t="shared" si="23"/>
        <v>999</v>
      </c>
      <c r="AH65" s="9">
        <f t="shared" si="23"/>
        <v>999</v>
      </c>
      <c r="AI65" s="10">
        <f t="shared" si="23"/>
        <v>999</v>
      </c>
      <c r="AK65" s="4"/>
    </row>
    <row r="66" spans="1:37" ht="15">
      <c r="A66" s="3">
        <v>19</v>
      </c>
      <c r="B66" s="7">
        <v>951</v>
      </c>
      <c r="C66" s="8" t="str">
        <f>IF(B66="","",VLOOKUP(B66,'All Names'!A$2:B$400,2,FALSE))</f>
        <v>Joseph McGoldrick</v>
      </c>
      <c r="D66" s="8" t="str">
        <f>IF(B66="","",VLOOKUP(B66,'All Names'!A$2:C$400,3,FALSE))</f>
        <v>Wexford</v>
      </c>
      <c r="E66" s="8">
        <f>IF(B66="","",IF((VLOOKUP(B66,'All Names'!A$2:D$400,4,FALSE)=A$46),"","X"))</f>
      </c>
      <c r="F66" s="10">
        <f t="shared" si="21"/>
        <v>999</v>
      </c>
      <c r="G66" s="10">
        <f t="shared" si="21"/>
        <v>999</v>
      </c>
      <c r="H66" s="10">
        <f t="shared" si="21"/>
        <v>999</v>
      </c>
      <c r="I66" s="10">
        <f t="shared" si="25"/>
        <v>999</v>
      </c>
      <c r="J66" s="10">
        <f t="shared" si="25"/>
        <v>999</v>
      </c>
      <c r="K66" s="10">
        <f t="shared" si="25"/>
        <v>999</v>
      </c>
      <c r="L66" s="10">
        <f t="shared" si="25"/>
        <v>999</v>
      </c>
      <c r="M66" s="10">
        <f t="shared" si="25"/>
        <v>999</v>
      </c>
      <c r="N66" s="10">
        <f t="shared" si="25"/>
        <v>999</v>
      </c>
      <c r="O66" s="10">
        <f t="shared" si="25"/>
        <v>999</v>
      </c>
      <c r="P66" s="10">
        <f t="shared" si="25"/>
        <v>999</v>
      </c>
      <c r="Q66" s="10">
        <f t="shared" si="25"/>
        <v>19</v>
      </c>
      <c r="R66" s="4"/>
      <c r="S66" s="4"/>
      <c r="T66" s="3">
        <f t="shared" si="24"/>
        <v>10</v>
      </c>
      <c r="U66" s="7">
        <v>552</v>
      </c>
      <c r="V66" s="8" t="str">
        <f>IF(U66="","",VLOOKUP(U66,'All Names'!A$2:B$400,2,FALSE))</f>
        <v>Shannon Brooker</v>
      </c>
      <c r="W66" s="8" t="str">
        <f>IF(V66="","",VLOOKUP(U66,'All Names'!A$2:C$400,3,FALSE))</f>
        <v>St. Augustines</v>
      </c>
      <c r="X66" s="45">
        <f>IF(U66="","",IF((VLOOKUP(U66,'All Names'!A$2:D$400,4,FALSE)=T$55),"","X"))</f>
      </c>
      <c r="Y66" s="9">
        <f t="shared" si="23"/>
        <v>999</v>
      </c>
      <c r="Z66" s="9">
        <f t="shared" si="23"/>
        <v>999</v>
      </c>
      <c r="AA66" s="9">
        <f t="shared" si="23"/>
        <v>999</v>
      </c>
      <c r="AB66" s="9">
        <f t="shared" si="23"/>
        <v>999</v>
      </c>
      <c r="AC66" s="9">
        <f t="shared" si="23"/>
        <v>10</v>
      </c>
      <c r="AD66" s="9">
        <f t="shared" si="23"/>
        <v>999</v>
      </c>
      <c r="AE66" s="9">
        <f t="shared" si="23"/>
        <v>999</v>
      </c>
      <c r="AF66" s="9">
        <f t="shared" si="23"/>
        <v>999</v>
      </c>
      <c r="AG66" s="9">
        <f t="shared" si="23"/>
        <v>999</v>
      </c>
      <c r="AH66" s="9">
        <f t="shared" si="23"/>
        <v>999</v>
      </c>
      <c r="AI66" s="10">
        <f t="shared" si="23"/>
        <v>999</v>
      </c>
      <c r="AK66" s="4"/>
    </row>
    <row r="67" spans="1:37" ht="15">
      <c r="A67" s="3">
        <v>20</v>
      </c>
      <c r="B67" s="7">
        <v>609</v>
      </c>
      <c r="C67" s="8" t="str">
        <f>IF(B67="","",VLOOKUP(B67,'All Names'!A$2:B$400,2,FALSE))</f>
        <v>Declan McGarry</v>
      </c>
      <c r="D67" s="8" t="str">
        <f>IF(B67="","",VLOOKUP(B67,'All Names'!A$2:C$400,3,FALSE))</f>
        <v>Sc. Chiarain</v>
      </c>
      <c r="E67" s="8">
        <f>IF(B67="","",IF((VLOOKUP(B67,'All Names'!A$2:D$400,4,FALSE)=A$46),"","X"))</f>
      </c>
      <c r="F67" s="10">
        <f t="shared" si="21"/>
        <v>999</v>
      </c>
      <c r="G67" s="10">
        <f t="shared" si="21"/>
        <v>999</v>
      </c>
      <c r="H67" s="10">
        <f t="shared" si="21"/>
        <v>999</v>
      </c>
      <c r="I67" s="10">
        <f t="shared" si="25"/>
        <v>999</v>
      </c>
      <c r="J67" s="10">
        <f t="shared" si="25"/>
        <v>999</v>
      </c>
      <c r="K67" s="10">
        <f t="shared" si="25"/>
        <v>20</v>
      </c>
      <c r="L67" s="10">
        <f t="shared" si="25"/>
        <v>999</v>
      </c>
      <c r="M67" s="10">
        <f t="shared" si="25"/>
        <v>999</v>
      </c>
      <c r="N67" s="10">
        <f t="shared" si="25"/>
        <v>999</v>
      </c>
      <c r="O67" s="10">
        <f t="shared" si="25"/>
        <v>999</v>
      </c>
      <c r="P67" s="10">
        <f t="shared" si="25"/>
        <v>999</v>
      </c>
      <c r="Q67" s="10">
        <f t="shared" si="25"/>
        <v>999</v>
      </c>
      <c r="R67" s="4"/>
      <c r="S67" s="4"/>
      <c r="T67" s="3">
        <f t="shared" si="24"/>
        <v>11</v>
      </c>
      <c r="U67" s="7">
        <v>140</v>
      </c>
      <c r="V67" s="8" t="str">
        <f>IF(U67="","",VLOOKUP(U67,'All Names'!A$2:B$400,2,FALSE))</f>
        <v>Jade Carroll</v>
      </c>
      <c r="W67" s="8" t="str">
        <f>IF(V67="","",VLOOKUP(U67,'All Names'!A$2:C$400,3,FALSE))</f>
        <v>Colaiste Eoin</v>
      </c>
      <c r="X67" s="45">
        <f>IF(U67="","",IF((VLOOKUP(U67,'All Names'!A$2:D$400,4,FALSE)=T$55),"","X"))</f>
      </c>
      <c r="Y67" s="9">
        <f t="shared" si="23"/>
        <v>11</v>
      </c>
      <c r="Z67" s="9">
        <f t="shared" si="23"/>
        <v>999</v>
      </c>
      <c r="AA67" s="9">
        <f t="shared" si="23"/>
        <v>999</v>
      </c>
      <c r="AB67" s="9">
        <f t="shared" si="23"/>
        <v>999</v>
      </c>
      <c r="AC67" s="9">
        <f t="shared" si="23"/>
        <v>999</v>
      </c>
      <c r="AD67" s="9">
        <f t="shared" si="23"/>
        <v>999</v>
      </c>
      <c r="AE67" s="9">
        <f t="shared" si="23"/>
        <v>999</v>
      </c>
      <c r="AF67" s="9">
        <f t="shared" si="23"/>
        <v>999</v>
      </c>
      <c r="AG67" s="9">
        <f t="shared" si="23"/>
        <v>999</v>
      </c>
      <c r="AH67" s="9">
        <f t="shared" si="23"/>
        <v>999</v>
      </c>
      <c r="AI67" s="10">
        <f t="shared" si="23"/>
        <v>999</v>
      </c>
      <c r="AK67" s="4"/>
    </row>
    <row r="68" spans="1:37" ht="15">
      <c r="A68" s="3">
        <v>21</v>
      </c>
      <c r="B68" s="7">
        <v>203</v>
      </c>
      <c r="C68" s="8" t="str">
        <f>IF(B68="","",VLOOKUP(B68,'All Names'!A$2:B$400,2,FALSE))</f>
        <v>Sean Williams</v>
      </c>
      <c r="D68" s="8" t="str">
        <f>IF(B68="","",VLOOKUP(B68,'All Names'!A$2:C$400,3,FALSE))</f>
        <v>St. Peters</v>
      </c>
      <c r="E68" s="8">
        <f>IF(B68="","",IF((VLOOKUP(B68,'All Names'!A$2:D$400,4,FALSE)=A$46),"","X"))</f>
      </c>
      <c r="F68" s="10">
        <f t="shared" si="21"/>
        <v>999</v>
      </c>
      <c r="G68" s="10">
        <f t="shared" si="21"/>
        <v>21</v>
      </c>
      <c r="H68" s="10">
        <f t="shared" si="21"/>
        <v>999</v>
      </c>
      <c r="I68" s="10">
        <f t="shared" si="25"/>
        <v>999</v>
      </c>
      <c r="J68" s="10">
        <f t="shared" si="25"/>
        <v>999</v>
      </c>
      <c r="K68" s="10">
        <f t="shared" si="25"/>
        <v>999</v>
      </c>
      <c r="L68" s="10">
        <f t="shared" si="25"/>
        <v>999</v>
      </c>
      <c r="M68" s="10">
        <f t="shared" si="25"/>
        <v>999</v>
      </c>
      <c r="N68" s="10">
        <f t="shared" si="25"/>
        <v>999</v>
      </c>
      <c r="O68" s="10">
        <f t="shared" si="25"/>
        <v>999</v>
      </c>
      <c r="P68" s="10">
        <f t="shared" si="25"/>
        <v>999</v>
      </c>
      <c r="Q68" s="10">
        <f t="shared" si="25"/>
        <v>999</v>
      </c>
      <c r="R68" s="4"/>
      <c r="S68" s="4"/>
      <c r="T68" s="3">
        <f t="shared" si="24"/>
        <v>12</v>
      </c>
      <c r="U68" s="7">
        <v>554</v>
      </c>
      <c r="V68" s="8" t="str">
        <f>IF(U68="","",VLOOKUP(U68,'All Names'!A$2:B$400,2,FALSE))</f>
        <v>Ena Harrington</v>
      </c>
      <c r="W68" s="8" t="str">
        <f>IF(V68="","",VLOOKUP(U68,'All Names'!A$2:C$400,3,FALSE))</f>
        <v>St. Augustines</v>
      </c>
      <c r="X68" s="45">
        <f>IF(U68="","",IF((VLOOKUP(U68,'All Names'!A$2:D$400,4,FALSE)=T$55),"","X"))</f>
      </c>
      <c r="Y68" s="9">
        <f t="shared" si="23"/>
        <v>999</v>
      </c>
      <c r="Z68" s="9">
        <f t="shared" si="23"/>
        <v>999</v>
      </c>
      <c r="AA68" s="9">
        <f t="shared" si="23"/>
        <v>999</v>
      </c>
      <c r="AB68" s="9">
        <f t="shared" si="23"/>
        <v>999</v>
      </c>
      <c r="AC68" s="9">
        <f t="shared" si="23"/>
        <v>12</v>
      </c>
      <c r="AD68" s="9">
        <f t="shared" si="23"/>
        <v>999</v>
      </c>
      <c r="AE68" s="9">
        <f t="shared" si="23"/>
        <v>999</v>
      </c>
      <c r="AF68" s="9">
        <f t="shared" si="23"/>
        <v>999</v>
      </c>
      <c r="AG68" s="9">
        <f t="shared" si="23"/>
        <v>999</v>
      </c>
      <c r="AH68" s="9">
        <f t="shared" si="23"/>
        <v>999</v>
      </c>
      <c r="AI68" s="10">
        <f t="shared" si="23"/>
        <v>999</v>
      </c>
      <c r="AK68" s="4"/>
    </row>
    <row r="69" spans="1:37" ht="15">
      <c r="A69" s="3">
        <v>22</v>
      </c>
      <c r="B69" s="7">
        <v>953</v>
      </c>
      <c r="C69" s="8" t="str">
        <f>IF(B69="","",VLOOKUP(B69,'All Names'!A$2:B$400,2,FALSE))</f>
        <v>Shane Power</v>
      </c>
      <c r="D69" s="8" t="str">
        <f>IF(B69="","",VLOOKUP(B69,'All Names'!A$2:C$400,3,FALSE))</f>
        <v>Wexford</v>
      </c>
      <c r="E69" s="8">
        <f>IF(B69="","",IF((VLOOKUP(B69,'All Names'!A$2:D$400,4,FALSE)=A$46),"","X"))</f>
      </c>
      <c r="F69" s="10">
        <f t="shared" si="21"/>
        <v>999</v>
      </c>
      <c r="G69" s="10">
        <f t="shared" si="21"/>
        <v>999</v>
      </c>
      <c r="H69" s="10">
        <f t="shared" si="21"/>
        <v>999</v>
      </c>
      <c r="I69" s="10">
        <f t="shared" si="25"/>
        <v>999</v>
      </c>
      <c r="J69" s="10">
        <f t="shared" si="25"/>
        <v>999</v>
      </c>
      <c r="K69" s="10">
        <f t="shared" si="25"/>
        <v>999</v>
      </c>
      <c r="L69" s="10">
        <f t="shared" si="25"/>
        <v>999</v>
      </c>
      <c r="M69" s="10">
        <f t="shared" si="25"/>
        <v>999</v>
      </c>
      <c r="N69" s="10">
        <f t="shared" si="25"/>
        <v>999</v>
      </c>
      <c r="O69" s="10">
        <f t="shared" si="25"/>
        <v>999</v>
      </c>
      <c r="P69" s="10">
        <f t="shared" si="25"/>
        <v>999</v>
      </c>
      <c r="Q69" s="10">
        <f t="shared" si="25"/>
        <v>22</v>
      </c>
      <c r="R69" s="4"/>
      <c r="S69" s="4"/>
      <c r="T69" s="3">
        <f t="shared" si="24"/>
        <v>13</v>
      </c>
      <c r="U69" s="7">
        <v>725</v>
      </c>
      <c r="V69" s="8" t="str">
        <f>IF(U69="","",VLOOKUP(U69,'All Names'!A$2:B$400,2,FALSE))</f>
        <v>Rebecca Moules</v>
      </c>
      <c r="W69" s="8" t="str">
        <f>IF(V69="","",VLOOKUP(U69,'All Names'!A$2:C$400,3,FALSE))</f>
        <v>New Court</v>
      </c>
      <c r="X69" s="45">
        <f>IF(U69="","",IF((VLOOKUP(U69,'All Names'!A$2:D$400,4,FALSE)=T$55),"","X"))</f>
      </c>
      <c r="Y69" s="9">
        <f t="shared" si="23"/>
        <v>999</v>
      </c>
      <c r="Z69" s="9">
        <f t="shared" si="23"/>
        <v>999</v>
      </c>
      <c r="AA69" s="9">
        <f t="shared" si="23"/>
        <v>999</v>
      </c>
      <c r="AB69" s="9">
        <f t="shared" si="23"/>
        <v>999</v>
      </c>
      <c r="AC69" s="9">
        <f t="shared" si="23"/>
        <v>999</v>
      </c>
      <c r="AD69" s="9">
        <f t="shared" si="23"/>
        <v>999</v>
      </c>
      <c r="AE69" s="9">
        <f t="shared" si="23"/>
        <v>13</v>
      </c>
      <c r="AF69" s="9">
        <f t="shared" si="23"/>
        <v>999</v>
      </c>
      <c r="AG69" s="9">
        <f t="shared" si="23"/>
        <v>999</v>
      </c>
      <c r="AH69" s="9">
        <f t="shared" si="23"/>
        <v>999</v>
      </c>
      <c r="AI69" s="10">
        <f t="shared" si="23"/>
        <v>999</v>
      </c>
      <c r="AK69" s="4"/>
    </row>
    <row r="70" spans="1:37" ht="15">
      <c r="A70" s="3">
        <v>23</v>
      </c>
      <c r="B70" s="7">
        <v>708</v>
      </c>
      <c r="C70" s="8" t="str">
        <f>IF(B70="","",VLOOKUP(B70,'All Names'!A$2:B$400,2,FALSE))</f>
        <v>Brooklyn White</v>
      </c>
      <c r="D70" s="8" t="str">
        <f>IF(B70="","",VLOOKUP(B70,'All Names'!A$2:C$400,3,FALSE))</f>
        <v>New Court</v>
      </c>
      <c r="E70" s="8">
        <f>IF(B70="","",IF((VLOOKUP(B70,'All Names'!A$2:D$400,4,FALSE)=A$46),"","X"))</f>
      </c>
      <c r="F70" s="10">
        <f aca="true" t="shared" si="26" ref="F70:Q85">IF($D70=F$2,$A70,999)</f>
        <v>999</v>
      </c>
      <c r="G70" s="10">
        <f t="shared" si="26"/>
        <v>999</v>
      </c>
      <c r="H70" s="10">
        <f t="shared" si="26"/>
        <v>999</v>
      </c>
      <c r="I70" s="10">
        <f t="shared" si="26"/>
        <v>999</v>
      </c>
      <c r="J70" s="10">
        <f t="shared" si="26"/>
        <v>999</v>
      </c>
      <c r="K70" s="10">
        <f t="shared" si="26"/>
        <v>999</v>
      </c>
      <c r="L70" s="10">
        <f t="shared" si="26"/>
        <v>23</v>
      </c>
      <c r="M70" s="10">
        <f t="shared" si="26"/>
        <v>999</v>
      </c>
      <c r="N70" s="10">
        <f t="shared" si="26"/>
        <v>999</v>
      </c>
      <c r="O70" s="10">
        <f t="shared" si="26"/>
        <v>999</v>
      </c>
      <c r="P70" s="10">
        <f t="shared" si="26"/>
        <v>999</v>
      </c>
      <c r="Q70" s="10">
        <f t="shared" si="26"/>
        <v>999</v>
      </c>
      <c r="R70" s="4"/>
      <c r="S70" s="4"/>
      <c r="T70" s="3">
        <f t="shared" si="24"/>
        <v>14</v>
      </c>
      <c r="U70" s="7">
        <v>326</v>
      </c>
      <c r="V70" s="8" t="str">
        <f>IF(U70="","",VLOOKUP(U70,'All Names'!A$2:B$400,2,FALSE))</f>
        <v>Roisin Graham-Hunter</v>
      </c>
      <c r="W70" s="8" t="str">
        <f>IF(V70="","",VLOOKUP(U70,'All Names'!A$2:C$400,3,FALSE))</f>
        <v>St. Michaels</v>
      </c>
      <c r="X70" s="45">
        <f>IF(U70="","",IF((VLOOKUP(U70,'All Names'!A$2:D$400,4,FALSE)=T$55),"","X"))</f>
      </c>
      <c r="Y70" s="9">
        <f t="shared" si="23"/>
        <v>999</v>
      </c>
      <c r="Z70" s="9">
        <f t="shared" si="23"/>
        <v>999</v>
      </c>
      <c r="AA70" s="9">
        <f t="shared" si="23"/>
        <v>14</v>
      </c>
      <c r="AB70" s="9">
        <f t="shared" si="23"/>
        <v>999</v>
      </c>
      <c r="AC70" s="9">
        <f t="shared" si="23"/>
        <v>999</v>
      </c>
      <c r="AD70" s="9">
        <f t="shared" si="23"/>
        <v>999</v>
      </c>
      <c r="AE70" s="9">
        <f t="shared" si="23"/>
        <v>999</v>
      </c>
      <c r="AF70" s="9">
        <f t="shared" si="23"/>
        <v>999</v>
      </c>
      <c r="AG70" s="9">
        <f t="shared" si="23"/>
        <v>999</v>
      </c>
      <c r="AH70" s="9">
        <f t="shared" si="23"/>
        <v>999</v>
      </c>
      <c r="AI70" s="10">
        <f t="shared" si="23"/>
        <v>999</v>
      </c>
      <c r="AK70" s="4"/>
    </row>
    <row r="71" spans="1:37" ht="15">
      <c r="A71" s="3">
        <v>24</v>
      </c>
      <c r="B71" s="7">
        <v>806</v>
      </c>
      <c r="C71" s="8" t="str">
        <f>IF(B71="","",VLOOKUP(B71,'All Names'!A$2:B$400,2,FALSE))</f>
        <v>Adam Nugent</v>
      </c>
      <c r="D71" s="8" t="str">
        <f>IF(B71="","",VLOOKUP(B71,'All Names'!A$2:C$400,3,FALSE))</f>
        <v>St. Marks</v>
      </c>
      <c r="E71" s="8">
        <f>IF(B71="","",IF((VLOOKUP(B71,'All Names'!A$2:D$400,4,FALSE)=A$46),"","X"))</f>
      </c>
      <c r="F71" s="10">
        <f t="shared" si="26"/>
        <v>999</v>
      </c>
      <c r="G71" s="10">
        <f t="shared" si="26"/>
        <v>999</v>
      </c>
      <c r="H71" s="10">
        <f t="shared" si="26"/>
        <v>999</v>
      </c>
      <c r="I71" s="10">
        <f t="shared" si="26"/>
        <v>999</v>
      </c>
      <c r="J71" s="10">
        <f t="shared" si="26"/>
        <v>999</v>
      </c>
      <c r="K71" s="10">
        <f t="shared" si="26"/>
        <v>999</v>
      </c>
      <c r="L71" s="10">
        <f t="shared" si="26"/>
        <v>999</v>
      </c>
      <c r="M71" s="10">
        <f t="shared" si="26"/>
        <v>24</v>
      </c>
      <c r="N71" s="10">
        <f t="shared" si="26"/>
        <v>999</v>
      </c>
      <c r="O71" s="10">
        <f t="shared" si="26"/>
        <v>999</v>
      </c>
      <c r="P71" s="10">
        <f t="shared" si="26"/>
        <v>999</v>
      </c>
      <c r="Q71" s="10">
        <f t="shared" si="26"/>
        <v>999</v>
      </c>
      <c r="R71" s="4"/>
      <c r="S71" s="4"/>
      <c r="T71" s="3">
        <f t="shared" si="24"/>
        <v>15</v>
      </c>
      <c r="U71" s="7">
        <v>616</v>
      </c>
      <c r="V71" s="8" t="str">
        <f>IF(U71="","",VLOOKUP(U71,'All Names'!A$2:B$400,2,FALSE))</f>
        <v>Rebecca Slaney</v>
      </c>
      <c r="W71" s="8" t="str">
        <f>IF(V71="","",VLOOKUP(U71,'All Names'!A$2:C$400,3,FALSE))</f>
        <v>Sc. Chiarain</v>
      </c>
      <c r="X71" s="45">
        <f>IF(U71="","",IF((VLOOKUP(U71,'All Names'!A$2:D$400,4,FALSE)=T$55),"","X"))</f>
      </c>
      <c r="Y71" s="9">
        <f t="shared" si="23"/>
        <v>999</v>
      </c>
      <c r="Z71" s="9">
        <f t="shared" si="23"/>
        <v>999</v>
      </c>
      <c r="AA71" s="9">
        <f t="shared" si="23"/>
        <v>999</v>
      </c>
      <c r="AB71" s="9">
        <f t="shared" si="23"/>
        <v>999</v>
      </c>
      <c r="AC71" s="9">
        <f t="shared" si="23"/>
        <v>999</v>
      </c>
      <c r="AD71" s="9">
        <f t="shared" si="23"/>
        <v>15</v>
      </c>
      <c r="AE71" s="9">
        <f t="shared" si="23"/>
        <v>999</v>
      </c>
      <c r="AF71" s="9">
        <f t="shared" si="23"/>
        <v>999</v>
      </c>
      <c r="AG71" s="9">
        <f t="shared" si="23"/>
        <v>999</v>
      </c>
      <c r="AH71" s="9">
        <f t="shared" si="23"/>
        <v>999</v>
      </c>
      <c r="AI71" s="10">
        <f t="shared" si="23"/>
        <v>999</v>
      </c>
      <c r="AK71" s="4"/>
    </row>
    <row r="72" spans="1:37" ht="15">
      <c r="A72" s="3">
        <v>25</v>
      </c>
      <c r="B72" s="7">
        <v>704</v>
      </c>
      <c r="C72" s="8" t="str">
        <f>IF(B72="","",VLOOKUP(B72,'All Names'!A$2:B$400,2,FALSE))</f>
        <v>Niall Clarke</v>
      </c>
      <c r="D72" s="8" t="str">
        <f>IF(B72="","",VLOOKUP(B72,'All Names'!A$2:C$400,3,FALSE))</f>
        <v>New Court</v>
      </c>
      <c r="E72" s="8">
        <f>IF(B72="","",IF((VLOOKUP(B72,'All Names'!A$2:D$400,4,FALSE)=A$46),"","X"))</f>
      </c>
      <c r="F72" s="10">
        <f t="shared" si="26"/>
        <v>999</v>
      </c>
      <c r="G72" s="10">
        <f t="shared" si="26"/>
        <v>999</v>
      </c>
      <c r="H72" s="10">
        <f t="shared" si="26"/>
        <v>999</v>
      </c>
      <c r="I72" s="10">
        <f t="shared" si="26"/>
        <v>999</v>
      </c>
      <c r="J72" s="10">
        <f t="shared" si="26"/>
        <v>999</v>
      </c>
      <c r="K72" s="10">
        <f t="shared" si="26"/>
        <v>999</v>
      </c>
      <c r="L72" s="10">
        <f t="shared" si="26"/>
        <v>25</v>
      </c>
      <c r="M72" s="10">
        <f t="shared" si="26"/>
        <v>999</v>
      </c>
      <c r="N72" s="10">
        <f t="shared" si="26"/>
        <v>999</v>
      </c>
      <c r="O72" s="10">
        <f t="shared" si="26"/>
        <v>999</v>
      </c>
      <c r="P72" s="10">
        <f t="shared" si="26"/>
        <v>999</v>
      </c>
      <c r="Q72" s="10">
        <f t="shared" si="26"/>
        <v>999</v>
      </c>
      <c r="R72" s="4"/>
      <c r="S72" s="4"/>
      <c r="T72" s="3">
        <f t="shared" si="24"/>
        <v>16</v>
      </c>
      <c r="U72" s="7">
        <v>723</v>
      </c>
      <c r="V72" s="8" t="str">
        <f>IF(U72="","",VLOOKUP(U72,'All Names'!A$2:B$400,2,FALSE))</f>
        <v>Christina Smith</v>
      </c>
      <c r="W72" s="8" t="str">
        <f>IF(V72="","",VLOOKUP(U72,'All Names'!A$2:C$400,3,FALSE))</f>
        <v>New Court</v>
      </c>
      <c r="X72" s="45">
        <f>IF(U72="","",IF((VLOOKUP(U72,'All Names'!A$2:D$400,4,FALSE)=T$55),"","X"))</f>
      </c>
      <c r="Y72" s="9">
        <f t="shared" si="23"/>
        <v>999</v>
      </c>
      <c r="Z72" s="9">
        <f t="shared" si="23"/>
        <v>999</v>
      </c>
      <c r="AA72" s="9">
        <f t="shared" si="23"/>
        <v>999</v>
      </c>
      <c r="AB72" s="9">
        <f t="shared" si="23"/>
        <v>999</v>
      </c>
      <c r="AC72" s="9">
        <f t="shared" si="23"/>
        <v>999</v>
      </c>
      <c r="AD72" s="9">
        <f t="shared" si="23"/>
        <v>999</v>
      </c>
      <c r="AE72" s="9">
        <f t="shared" si="23"/>
        <v>16</v>
      </c>
      <c r="AF72" s="9">
        <f t="shared" si="23"/>
        <v>999</v>
      </c>
      <c r="AG72" s="9">
        <f t="shared" si="23"/>
        <v>999</v>
      </c>
      <c r="AH72" s="9">
        <f t="shared" si="23"/>
        <v>999</v>
      </c>
      <c r="AI72" s="10">
        <f t="shared" si="23"/>
        <v>999</v>
      </c>
      <c r="AK72" s="4"/>
    </row>
    <row r="73" spans="1:37" ht="15">
      <c r="A73" s="3">
        <v>26</v>
      </c>
      <c r="B73" s="7">
        <v>525</v>
      </c>
      <c r="C73" s="8" t="str">
        <f>IF(B73="","",VLOOKUP(B73,'All Names'!A$2:B$400,2,FALSE))</f>
        <v>Sean O'Reilly</v>
      </c>
      <c r="D73" s="8" t="str">
        <f>IF(B73="","",VLOOKUP(B73,'All Names'!A$2:C$400,3,FALSE))</f>
        <v>St. Augustines</v>
      </c>
      <c r="E73" s="8">
        <f>IF(B73="","",IF((VLOOKUP(B73,'All Names'!A$2:D$400,4,FALSE)=A$46),"","X"))</f>
      </c>
      <c r="F73" s="10">
        <f t="shared" si="26"/>
        <v>999</v>
      </c>
      <c r="G73" s="10">
        <f t="shared" si="26"/>
        <v>999</v>
      </c>
      <c r="H73" s="10">
        <f t="shared" si="26"/>
        <v>999</v>
      </c>
      <c r="I73" s="10">
        <f t="shared" si="26"/>
        <v>999</v>
      </c>
      <c r="J73" s="10">
        <f t="shared" si="26"/>
        <v>26</v>
      </c>
      <c r="K73" s="10">
        <f t="shared" si="26"/>
        <v>999</v>
      </c>
      <c r="L73" s="10">
        <f t="shared" si="26"/>
        <v>999</v>
      </c>
      <c r="M73" s="10">
        <f t="shared" si="26"/>
        <v>999</v>
      </c>
      <c r="N73" s="10">
        <f t="shared" si="26"/>
        <v>999</v>
      </c>
      <c r="O73" s="10">
        <f t="shared" si="26"/>
        <v>999</v>
      </c>
      <c r="P73" s="10">
        <f t="shared" si="26"/>
        <v>999</v>
      </c>
      <c r="Q73" s="10">
        <f t="shared" si="26"/>
        <v>999</v>
      </c>
      <c r="R73" s="4"/>
      <c r="S73" s="4"/>
      <c r="T73" s="3">
        <f t="shared" si="24"/>
        <v>17</v>
      </c>
      <c r="U73" s="7">
        <v>722</v>
      </c>
      <c r="V73" s="8" t="str">
        <f>IF(U73="","",VLOOKUP(U73,'All Names'!A$2:B$400,2,FALSE))</f>
        <v>Zoe Moules</v>
      </c>
      <c r="W73" s="8" t="str">
        <f>IF(V73="","",VLOOKUP(U73,'All Names'!A$2:C$400,3,FALSE))</f>
        <v>New Court</v>
      </c>
      <c r="X73" s="45">
        <f>IF(U73="","",IF((VLOOKUP(U73,'All Names'!A$2:D$400,4,FALSE)=T$55),"","X"))</f>
      </c>
      <c r="Y73" s="9">
        <f t="shared" si="23"/>
        <v>999</v>
      </c>
      <c r="Z73" s="9">
        <f t="shared" si="23"/>
        <v>999</v>
      </c>
      <c r="AA73" s="9">
        <f t="shared" si="23"/>
        <v>999</v>
      </c>
      <c r="AB73" s="9">
        <f t="shared" si="23"/>
        <v>999</v>
      </c>
      <c r="AC73" s="9">
        <f t="shared" si="23"/>
        <v>999</v>
      </c>
      <c r="AD73" s="9">
        <f t="shared" si="23"/>
        <v>999</v>
      </c>
      <c r="AE73" s="9">
        <f t="shared" si="23"/>
        <v>17</v>
      </c>
      <c r="AF73" s="9">
        <f t="shared" si="23"/>
        <v>999</v>
      </c>
      <c r="AG73" s="9">
        <f t="shared" si="23"/>
        <v>999</v>
      </c>
      <c r="AH73" s="9">
        <f t="shared" si="23"/>
        <v>999</v>
      </c>
      <c r="AI73" s="10">
        <f t="shared" si="23"/>
        <v>999</v>
      </c>
      <c r="AK73" s="4"/>
    </row>
    <row r="74" spans="1:37" ht="15">
      <c r="A74" s="3">
        <v>27</v>
      </c>
      <c r="B74" s="7">
        <v>701</v>
      </c>
      <c r="C74" s="8" t="str">
        <f>IF(B74="","",VLOOKUP(B74,'All Names'!A$2:B$400,2,FALSE))</f>
        <v>Owen Gilligan</v>
      </c>
      <c r="D74" s="8" t="str">
        <f>IF(B74="","",VLOOKUP(B74,'All Names'!A$2:C$400,3,FALSE))</f>
        <v>New Court</v>
      </c>
      <c r="E74" s="8" t="str">
        <f>IF(B74="","",IF((VLOOKUP(B74,'All Names'!A$2:D$400,4,FALSE)=A$46),"","X"))</f>
        <v>X</v>
      </c>
      <c r="F74" s="10">
        <f t="shared" si="26"/>
        <v>999</v>
      </c>
      <c r="G74" s="10">
        <f t="shared" si="26"/>
        <v>999</v>
      </c>
      <c r="H74" s="10">
        <f t="shared" si="26"/>
        <v>999</v>
      </c>
      <c r="I74" s="10">
        <f t="shared" si="26"/>
        <v>999</v>
      </c>
      <c r="J74" s="10">
        <f t="shared" si="26"/>
        <v>999</v>
      </c>
      <c r="K74" s="10">
        <f t="shared" si="26"/>
        <v>999</v>
      </c>
      <c r="L74" s="10">
        <f t="shared" si="26"/>
        <v>27</v>
      </c>
      <c r="M74" s="10">
        <f t="shared" si="26"/>
        <v>999</v>
      </c>
      <c r="N74" s="10">
        <f t="shared" si="26"/>
        <v>999</v>
      </c>
      <c r="O74" s="10">
        <f t="shared" si="26"/>
        <v>999</v>
      </c>
      <c r="P74" s="10">
        <f t="shared" si="26"/>
        <v>999</v>
      </c>
      <c r="Q74" s="10">
        <f t="shared" si="26"/>
        <v>999</v>
      </c>
      <c r="R74" s="4"/>
      <c r="S74" s="4"/>
      <c r="T74" s="3">
        <f t="shared" si="24"/>
        <v>18</v>
      </c>
      <c r="U74" s="7">
        <v>157</v>
      </c>
      <c r="V74" s="8" t="s">
        <v>381</v>
      </c>
      <c r="W74" s="8" t="str">
        <f>IF(V74="","",VLOOKUP(U74,'All Names'!A$2:C$400,3,FALSE))</f>
        <v>Colaiste Eoin</v>
      </c>
      <c r="X74" s="45" t="str">
        <f>IF(U74="","",IF((VLOOKUP(U74,'All Names'!A$2:D$400,4,FALSE)=T$55),"","X"))</f>
        <v>X</v>
      </c>
      <c r="Y74" s="9">
        <f t="shared" si="23"/>
        <v>18</v>
      </c>
      <c r="Z74" s="9">
        <f t="shared" si="23"/>
        <v>999</v>
      </c>
      <c r="AA74" s="9">
        <f t="shared" si="23"/>
        <v>999</v>
      </c>
      <c r="AB74" s="9">
        <f t="shared" si="23"/>
        <v>999</v>
      </c>
      <c r="AC74" s="9">
        <f t="shared" si="23"/>
        <v>999</v>
      </c>
      <c r="AD74" s="9">
        <f t="shared" si="23"/>
        <v>999</v>
      </c>
      <c r="AE74" s="9">
        <f t="shared" si="23"/>
        <v>999</v>
      </c>
      <c r="AF74" s="9">
        <f t="shared" si="23"/>
        <v>999</v>
      </c>
      <c r="AG74" s="9">
        <f t="shared" si="23"/>
        <v>999</v>
      </c>
      <c r="AH74" s="9">
        <f t="shared" si="23"/>
        <v>999</v>
      </c>
      <c r="AI74" s="10">
        <f t="shared" si="23"/>
        <v>999</v>
      </c>
      <c r="AK74" s="4"/>
    </row>
    <row r="75" spans="1:37" ht="15">
      <c r="A75" s="3">
        <v>28</v>
      </c>
      <c r="B75" s="7">
        <v>805</v>
      </c>
      <c r="C75" s="8" t="str">
        <f>IF(B75="","",VLOOKUP(B75,'All Names'!A$2:B$400,2,FALSE))</f>
        <v>Adam Prendergast</v>
      </c>
      <c r="D75" s="8" t="str">
        <f>IF(B75="","",VLOOKUP(B75,'All Names'!A$2:C$400,3,FALSE))</f>
        <v>St. Marks</v>
      </c>
      <c r="E75" s="8">
        <f>IF(B75="","",IF((VLOOKUP(B75,'All Names'!A$2:D$400,4,FALSE)=A$46),"","X"))</f>
      </c>
      <c r="F75" s="10">
        <f t="shared" si="26"/>
        <v>999</v>
      </c>
      <c r="G75" s="10">
        <f t="shared" si="26"/>
        <v>999</v>
      </c>
      <c r="H75" s="10">
        <f t="shared" si="26"/>
        <v>999</v>
      </c>
      <c r="I75" s="10">
        <f t="shared" si="26"/>
        <v>999</v>
      </c>
      <c r="J75" s="10">
        <f t="shared" si="26"/>
        <v>999</v>
      </c>
      <c r="K75" s="10">
        <f t="shared" si="26"/>
        <v>999</v>
      </c>
      <c r="L75" s="10">
        <f t="shared" si="26"/>
        <v>999</v>
      </c>
      <c r="M75" s="10">
        <f t="shared" si="26"/>
        <v>28</v>
      </c>
      <c r="N75" s="10">
        <f t="shared" si="26"/>
        <v>999</v>
      </c>
      <c r="O75" s="10">
        <f t="shared" si="26"/>
        <v>999</v>
      </c>
      <c r="P75" s="10">
        <f t="shared" si="26"/>
        <v>999</v>
      </c>
      <c r="Q75" s="10">
        <f t="shared" si="26"/>
        <v>999</v>
      </c>
      <c r="R75" s="4"/>
      <c r="S75" s="4"/>
      <c r="T75" s="3">
        <f t="shared" si="24"/>
        <v>19</v>
      </c>
      <c r="U75" s="7">
        <v>322</v>
      </c>
      <c r="V75" s="8" t="str">
        <f>IF(U75="","",VLOOKUP(U75,'All Names'!A$2:B$400,2,FALSE))</f>
        <v>Sarah Stynes</v>
      </c>
      <c r="W75" s="8" t="str">
        <f>IF(V75="","",VLOOKUP(U75,'All Names'!A$2:C$400,3,FALSE))</f>
        <v>St. Michaels</v>
      </c>
      <c r="X75" s="45">
        <f>IF(U75="","",IF((VLOOKUP(U75,'All Names'!A$2:D$400,4,FALSE)=T$55),"","X"))</f>
      </c>
      <c r="Y75" s="9">
        <f t="shared" si="23"/>
        <v>999</v>
      </c>
      <c r="Z75" s="9">
        <f t="shared" si="23"/>
        <v>999</v>
      </c>
      <c r="AA75" s="9">
        <f t="shared" si="23"/>
        <v>19</v>
      </c>
      <c r="AB75" s="9">
        <f t="shared" si="23"/>
        <v>999</v>
      </c>
      <c r="AC75" s="9">
        <f t="shared" si="23"/>
        <v>999</v>
      </c>
      <c r="AD75" s="9">
        <f t="shared" si="23"/>
        <v>999</v>
      </c>
      <c r="AE75" s="9">
        <f t="shared" si="23"/>
        <v>999</v>
      </c>
      <c r="AF75" s="9">
        <f t="shared" si="23"/>
        <v>999</v>
      </c>
      <c r="AG75" s="9">
        <f t="shared" si="23"/>
        <v>999</v>
      </c>
      <c r="AH75" s="9">
        <f t="shared" si="23"/>
        <v>999</v>
      </c>
      <c r="AI75" s="10">
        <f t="shared" si="23"/>
        <v>999</v>
      </c>
      <c r="AK75" s="4"/>
    </row>
    <row r="76" spans="1:37" ht="15">
      <c r="A76" s="3">
        <v>29</v>
      </c>
      <c r="B76" s="7">
        <v>208</v>
      </c>
      <c r="C76" s="8" t="str">
        <f>IF(B76="","",VLOOKUP(B76,'All Names'!A$2:B$400,2,FALSE))</f>
        <v>Jack Curley</v>
      </c>
      <c r="D76" s="8" t="str">
        <f>IF(B76="","",VLOOKUP(B76,'All Names'!A$2:C$400,3,FALSE))</f>
        <v>St. Peters</v>
      </c>
      <c r="E76" s="8">
        <f>IF(B76="","",IF((VLOOKUP(B76,'All Names'!A$2:D$400,4,FALSE)=A$46),"","X"))</f>
      </c>
      <c r="F76" s="10">
        <f t="shared" si="26"/>
        <v>999</v>
      </c>
      <c r="G76" s="10">
        <f t="shared" si="26"/>
        <v>29</v>
      </c>
      <c r="H76" s="10">
        <f t="shared" si="26"/>
        <v>999</v>
      </c>
      <c r="I76" s="10">
        <f t="shared" si="26"/>
        <v>999</v>
      </c>
      <c r="J76" s="10">
        <f t="shared" si="26"/>
        <v>999</v>
      </c>
      <c r="K76" s="10">
        <f t="shared" si="26"/>
        <v>999</v>
      </c>
      <c r="L76" s="10">
        <f t="shared" si="26"/>
        <v>999</v>
      </c>
      <c r="M76" s="10">
        <f t="shared" si="26"/>
        <v>999</v>
      </c>
      <c r="N76" s="10">
        <f t="shared" si="26"/>
        <v>999</v>
      </c>
      <c r="O76" s="10">
        <f t="shared" si="26"/>
        <v>999</v>
      </c>
      <c r="P76" s="10">
        <f t="shared" si="26"/>
        <v>999</v>
      </c>
      <c r="Q76" s="10">
        <f t="shared" si="26"/>
        <v>999</v>
      </c>
      <c r="R76" s="4"/>
      <c r="S76" s="4"/>
      <c r="T76" s="3">
        <f t="shared" si="24"/>
        <v>20</v>
      </c>
      <c r="U76" s="7">
        <v>323</v>
      </c>
      <c r="V76" s="8" t="str">
        <f>IF(U76="","",VLOOKUP(U76,'All Names'!A$2:B$400,2,FALSE))</f>
        <v>Louise Day</v>
      </c>
      <c r="W76" s="8" t="str">
        <f>IF(V76="","",VLOOKUP(U76,'All Names'!A$2:C$400,3,FALSE))</f>
        <v>St. Michaels</v>
      </c>
      <c r="X76" s="45">
        <f>IF(U76="","",IF((VLOOKUP(U76,'All Names'!A$2:D$400,4,FALSE)=T$55),"","X"))</f>
      </c>
      <c r="Y76" s="9">
        <f t="shared" si="23"/>
        <v>999</v>
      </c>
      <c r="Z76" s="9">
        <f t="shared" si="23"/>
        <v>999</v>
      </c>
      <c r="AA76" s="9">
        <f t="shared" si="23"/>
        <v>20</v>
      </c>
      <c r="AB76" s="9">
        <f t="shared" si="23"/>
        <v>999</v>
      </c>
      <c r="AC76" s="9">
        <f t="shared" si="23"/>
        <v>999</v>
      </c>
      <c r="AD76" s="9">
        <f t="shared" si="23"/>
        <v>999</v>
      </c>
      <c r="AE76" s="9">
        <f t="shared" si="23"/>
        <v>999</v>
      </c>
      <c r="AF76" s="9">
        <f t="shared" si="23"/>
        <v>999</v>
      </c>
      <c r="AG76" s="9">
        <f t="shared" si="23"/>
        <v>999</v>
      </c>
      <c r="AH76" s="9">
        <f t="shared" si="23"/>
        <v>999</v>
      </c>
      <c r="AI76" s="10">
        <f t="shared" si="23"/>
        <v>999</v>
      </c>
      <c r="AK76" s="4"/>
    </row>
    <row r="77" spans="1:37" ht="15">
      <c r="A77" s="3">
        <v>30</v>
      </c>
      <c r="B77" s="7">
        <v>514</v>
      </c>
      <c r="C77" s="8" t="str">
        <f>IF(B77="","",VLOOKUP(B77,'All Names'!A$2:B$400,2,FALSE))</f>
        <v>Jack Curran</v>
      </c>
      <c r="D77" s="8" t="str">
        <f>IF(B77="","",VLOOKUP(B77,'All Names'!A$2:C$400,3,FALSE))</f>
        <v>St. Augustines</v>
      </c>
      <c r="E77" s="8">
        <f>IF(B77="","",IF((VLOOKUP(B77,'All Names'!A$2:D$400,4,FALSE)=A$46),"","X"))</f>
      </c>
      <c r="F77" s="10">
        <f t="shared" si="26"/>
        <v>999</v>
      </c>
      <c r="G77" s="10">
        <f t="shared" si="26"/>
        <v>999</v>
      </c>
      <c r="H77" s="10">
        <f t="shared" si="26"/>
        <v>999</v>
      </c>
      <c r="I77" s="10">
        <f t="shared" si="26"/>
        <v>999</v>
      </c>
      <c r="J77" s="10">
        <f t="shared" si="26"/>
        <v>30</v>
      </c>
      <c r="K77" s="10">
        <f t="shared" si="26"/>
        <v>999</v>
      </c>
      <c r="L77" s="10">
        <f t="shared" si="26"/>
        <v>999</v>
      </c>
      <c r="M77" s="10">
        <f t="shared" si="26"/>
        <v>999</v>
      </c>
      <c r="N77" s="10">
        <f t="shared" si="26"/>
        <v>999</v>
      </c>
      <c r="O77" s="10">
        <f t="shared" si="26"/>
        <v>999</v>
      </c>
      <c r="P77" s="10">
        <f t="shared" si="26"/>
        <v>999</v>
      </c>
      <c r="Q77" s="10">
        <f t="shared" si="26"/>
        <v>999</v>
      </c>
      <c r="R77" s="4"/>
      <c r="S77" s="4"/>
      <c r="T77" s="3">
        <f t="shared" si="24"/>
        <v>21</v>
      </c>
      <c r="U77" s="7"/>
      <c r="V77" s="8" t="s">
        <v>381</v>
      </c>
      <c r="W77" s="8" t="s">
        <v>327</v>
      </c>
      <c r="X77" s="45" t="s">
        <v>384</v>
      </c>
      <c r="Y77" s="9">
        <f t="shared" si="23"/>
        <v>999</v>
      </c>
      <c r="Z77" s="9">
        <f t="shared" si="23"/>
        <v>999</v>
      </c>
      <c r="AA77" s="9">
        <f t="shared" si="23"/>
        <v>21</v>
      </c>
      <c r="AB77" s="9">
        <f t="shared" si="23"/>
        <v>999</v>
      </c>
      <c r="AC77" s="9">
        <f t="shared" si="23"/>
        <v>999</v>
      </c>
      <c r="AD77" s="9">
        <f t="shared" si="23"/>
        <v>999</v>
      </c>
      <c r="AE77" s="9">
        <f t="shared" si="23"/>
        <v>999</v>
      </c>
      <c r="AF77" s="9">
        <f t="shared" si="23"/>
        <v>999</v>
      </c>
      <c r="AG77" s="9">
        <f t="shared" si="23"/>
        <v>999</v>
      </c>
      <c r="AH77" s="9">
        <f t="shared" si="23"/>
        <v>999</v>
      </c>
      <c r="AI77" s="10">
        <f t="shared" si="23"/>
        <v>999</v>
      </c>
      <c r="AK77" s="4"/>
    </row>
    <row r="78" spans="1:37" ht="15">
      <c r="A78" s="3">
        <v>31</v>
      </c>
      <c r="B78" s="7">
        <v>205</v>
      </c>
      <c r="C78" s="8" t="str">
        <f>IF(B78="","",VLOOKUP(B78,'All Names'!A$2:B$400,2,FALSE))</f>
        <v>Harvey English</v>
      </c>
      <c r="D78" s="8" t="str">
        <f>IF(B78="","",VLOOKUP(B78,'All Names'!A$2:C$400,3,FALSE))</f>
        <v>St. Peters</v>
      </c>
      <c r="E78" s="8">
        <f>IF(B78="","",IF((VLOOKUP(B78,'All Names'!A$2:D$400,4,FALSE)=A$46),"","X"))</f>
      </c>
      <c r="F78" s="10">
        <f t="shared" si="26"/>
        <v>999</v>
      </c>
      <c r="G78" s="10">
        <f t="shared" si="26"/>
        <v>31</v>
      </c>
      <c r="H78" s="10">
        <f t="shared" si="26"/>
        <v>999</v>
      </c>
      <c r="I78" s="10">
        <f t="shared" si="26"/>
        <v>999</v>
      </c>
      <c r="J78" s="10">
        <f t="shared" si="26"/>
        <v>999</v>
      </c>
      <c r="K78" s="10">
        <f t="shared" si="26"/>
        <v>999</v>
      </c>
      <c r="L78" s="10">
        <f t="shared" si="26"/>
        <v>999</v>
      </c>
      <c r="M78" s="10">
        <f t="shared" si="26"/>
        <v>999</v>
      </c>
      <c r="N78" s="10">
        <f t="shared" si="26"/>
        <v>999</v>
      </c>
      <c r="O78" s="10">
        <f t="shared" si="26"/>
        <v>999</v>
      </c>
      <c r="P78" s="10">
        <f t="shared" si="26"/>
        <v>999</v>
      </c>
      <c r="Q78" s="10">
        <f t="shared" si="26"/>
        <v>999</v>
      </c>
      <c r="R78" s="4"/>
      <c r="S78" s="4"/>
      <c r="T78" s="3">
        <f t="shared" si="24"/>
        <v>22</v>
      </c>
      <c r="U78" s="7">
        <v>324</v>
      </c>
      <c r="V78" s="8" t="str">
        <f>IF(U78="","",VLOOKUP(U78,'All Names'!A$2:B$400,2,FALSE))</f>
        <v>Avril Bailey</v>
      </c>
      <c r="W78" s="8" t="str">
        <f>IF(V78="","",VLOOKUP(U78,'All Names'!A$2:C$400,3,FALSE))</f>
        <v>St. Michaels</v>
      </c>
      <c r="X78" s="45">
        <f>IF(U78="","",IF((VLOOKUP(U78,'All Names'!A$2:D$400,4,FALSE)=T$55),"","X"))</f>
      </c>
      <c r="Y78" s="9">
        <f t="shared" si="23"/>
        <v>999</v>
      </c>
      <c r="Z78" s="9">
        <f t="shared" si="23"/>
        <v>999</v>
      </c>
      <c r="AA78" s="9">
        <f t="shared" si="23"/>
        <v>22</v>
      </c>
      <c r="AB78" s="9">
        <f t="shared" si="23"/>
        <v>999</v>
      </c>
      <c r="AC78" s="9">
        <f t="shared" si="23"/>
        <v>999</v>
      </c>
      <c r="AD78" s="9">
        <f t="shared" si="23"/>
        <v>999</v>
      </c>
      <c r="AE78" s="9">
        <f t="shared" si="23"/>
        <v>999</v>
      </c>
      <c r="AF78" s="9">
        <f t="shared" si="23"/>
        <v>999</v>
      </c>
      <c r="AG78" s="9">
        <f t="shared" si="23"/>
        <v>999</v>
      </c>
      <c r="AH78" s="9">
        <f t="shared" si="23"/>
        <v>999</v>
      </c>
      <c r="AI78" s="10">
        <f t="shared" si="23"/>
        <v>999</v>
      </c>
      <c r="AK78" s="4"/>
    </row>
    <row r="79" spans="1:37" ht="15">
      <c r="A79" s="3">
        <v>32</v>
      </c>
      <c r="B79" s="7">
        <v>706</v>
      </c>
      <c r="C79" s="8" t="str">
        <f>IF(B79="","",VLOOKUP(B79,'All Names'!A$2:B$400,2,FALSE))</f>
        <v>Richard O’Sullivan</v>
      </c>
      <c r="D79" s="8" t="str">
        <f>IF(B79="","",VLOOKUP(B79,'All Names'!A$2:C$400,3,FALSE))</f>
        <v>New Court</v>
      </c>
      <c r="E79" s="8">
        <f>IF(B79="","",IF((VLOOKUP(B79,'All Names'!A$2:D$400,4,FALSE)=A$46),"","X"))</f>
      </c>
      <c r="F79" s="10">
        <f t="shared" si="26"/>
        <v>999</v>
      </c>
      <c r="G79" s="10">
        <f t="shared" si="26"/>
        <v>999</v>
      </c>
      <c r="H79" s="10">
        <f t="shared" si="26"/>
        <v>999</v>
      </c>
      <c r="I79" s="10">
        <f t="shared" si="26"/>
        <v>999</v>
      </c>
      <c r="J79" s="10">
        <f t="shared" si="26"/>
        <v>999</v>
      </c>
      <c r="K79" s="10">
        <f t="shared" si="26"/>
        <v>999</v>
      </c>
      <c r="L79" s="10">
        <f t="shared" si="26"/>
        <v>32</v>
      </c>
      <c r="M79" s="10">
        <f t="shared" si="26"/>
        <v>999</v>
      </c>
      <c r="N79" s="10">
        <f t="shared" si="26"/>
        <v>999</v>
      </c>
      <c r="O79" s="10">
        <f t="shared" si="26"/>
        <v>999</v>
      </c>
      <c r="P79" s="10">
        <f t="shared" si="26"/>
        <v>999</v>
      </c>
      <c r="Q79" s="10">
        <f t="shared" si="26"/>
        <v>999</v>
      </c>
      <c r="R79" s="4"/>
      <c r="S79" s="4"/>
      <c r="T79" s="3">
        <f t="shared" si="24"/>
        <v>23</v>
      </c>
      <c r="U79" s="7">
        <v>958</v>
      </c>
      <c r="V79" s="8" t="str">
        <f>IF(U79="","",VLOOKUP(U79,'All Names'!A$2:B$400,2,FALSE))</f>
        <v>Cody Flynn</v>
      </c>
      <c r="W79" s="8" t="str">
        <f>IF(V79="","",VLOOKUP(U79,'All Names'!A$2:C$400,3,FALSE))</f>
        <v>Wexford</v>
      </c>
      <c r="X79" s="45">
        <f>IF(U79="","",IF((VLOOKUP(U79,'All Names'!A$2:D$400,4,FALSE)=T$55),"","X"))</f>
      </c>
      <c r="Y79" s="9">
        <f t="shared" si="23"/>
        <v>999</v>
      </c>
      <c r="Z79" s="9">
        <f t="shared" si="23"/>
        <v>999</v>
      </c>
      <c r="AA79" s="9">
        <f t="shared" si="23"/>
        <v>999</v>
      </c>
      <c r="AB79" s="9">
        <f t="shared" si="23"/>
        <v>999</v>
      </c>
      <c r="AC79" s="9">
        <f t="shared" si="23"/>
        <v>999</v>
      </c>
      <c r="AD79" s="9">
        <f t="shared" si="23"/>
        <v>999</v>
      </c>
      <c r="AE79" s="9">
        <f aca="true" t="shared" si="27" ref="Z79:AI85">IF($W79=AE$2,$T79,999)</f>
        <v>999</v>
      </c>
      <c r="AF79" s="9">
        <f t="shared" si="27"/>
        <v>999</v>
      </c>
      <c r="AG79" s="9">
        <f t="shared" si="27"/>
        <v>999</v>
      </c>
      <c r="AH79" s="9">
        <f t="shared" si="27"/>
        <v>999</v>
      </c>
      <c r="AI79" s="10">
        <f t="shared" si="27"/>
        <v>23</v>
      </c>
      <c r="AK79" s="4"/>
    </row>
    <row r="80" spans="1:37" ht="15">
      <c r="A80" s="3">
        <v>33</v>
      </c>
      <c r="B80" s="7">
        <v>122</v>
      </c>
      <c r="C80" s="8" t="str">
        <f>IF(B80="","",VLOOKUP(B80,'All Names'!A$2:B$400,2,FALSE))</f>
        <v>Mark Windrum</v>
      </c>
      <c r="D80" s="8" t="str">
        <f>IF(B80="","",VLOOKUP(B80,'All Names'!A$2:C$400,3,FALSE))</f>
        <v>Colaiste Eoin</v>
      </c>
      <c r="E80" s="8">
        <f>IF(B80="","",IF((VLOOKUP(B80,'All Names'!A$2:D$400,4,FALSE)=A$46),"","X"))</f>
      </c>
      <c r="F80" s="10">
        <f t="shared" si="26"/>
        <v>33</v>
      </c>
      <c r="G80" s="10">
        <f t="shared" si="26"/>
        <v>999</v>
      </c>
      <c r="H80" s="10">
        <f t="shared" si="26"/>
        <v>999</v>
      </c>
      <c r="I80" s="10">
        <f t="shared" si="26"/>
        <v>999</v>
      </c>
      <c r="J80" s="10">
        <f t="shared" si="26"/>
        <v>999</v>
      </c>
      <c r="K80" s="10">
        <f t="shared" si="26"/>
        <v>999</v>
      </c>
      <c r="L80" s="10">
        <f t="shared" si="26"/>
        <v>999</v>
      </c>
      <c r="M80" s="10">
        <f t="shared" si="26"/>
        <v>999</v>
      </c>
      <c r="N80" s="10">
        <f t="shared" si="26"/>
        <v>999</v>
      </c>
      <c r="O80" s="10">
        <f t="shared" si="26"/>
        <v>999</v>
      </c>
      <c r="P80" s="10">
        <f t="shared" si="26"/>
        <v>999</v>
      </c>
      <c r="Q80" s="10">
        <f t="shared" si="26"/>
        <v>999</v>
      </c>
      <c r="R80" s="4"/>
      <c r="S80" s="4"/>
      <c r="T80" s="3">
        <f t="shared" si="24"/>
        <v>24</v>
      </c>
      <c r="U80" s="7">
        <v>141</v>
      </c>
      <c r="V80" s="8" t="str">
        <f>IF(U80="","",VLOOKUP(U80,'All Names'!A$2:B$400,2,FALSE))</f>
        <v>Amy Walsh</v>
      </c>
      <c r="W80" s="8" t="str">
        <f>IF(V80="","",VLOOKUP(U80,'All Names'!A$2:C$400,3,FALSE))</f>
        <v>Colaiste Eoin</v>
      </c>
      <c r="X80" s="45">
        <f>IF(U80="","",IF((VLOOKUP(U80,'All Names'!A$2:D$400,4,FALSE)=T$55),"","X"))</f>
      </c>
      <c r="Y80" s="9">
        <f t="shared" si="23"/>
        <v>24</v>
      </c>
      <c r="Z80" s="9">
        <f t="shared" si="27"/>
        <v>999</v>
      </c>
      <c r="AA80" s="9">
        <f t="shared" si="27"/>
        <v>999</v>
      </c>
      <c r="AB80" s="9">
        <f t="shared" si="27"/>
        <v>999</v>
      </c>
      <c r="AC80" s="9">
        <f t="shared" si="27"/>
        <v>999</v>
      </c>
      <c r="AD80" s="9">
        <f t="shared" si="27"/>
        <v>999</v>
      </c>
      <c r="AE80" s="9">
        <f t="shared" si="27"/>
        <v>999</v>
      </c>
      <c r="AF80" s="9">
        <f t="shared" si="27"/>
        <v>999</v>
      </c>
      <c r="AG80" s="9">
        <f t="shared" si="27"/>
        <v>999</v>
      </c>
      <c r="AH80" s="9">
        <f t="shared" si="27"/>
        <v>999</v>
      </c>
      <c r="AI80" s="10">
        <f t="shared" si="27"/>
        <v>999</v>
      </c>
      <c r="AK80" s="4"/>
    </row>
    <row r="81" spans="1:37" ht="15">
      <c r="A81" s="3">
        <v>34</v>
      </c>
      <c r="B81" s="7">
        <v>123</v>
      </c>
      <c r="C81" s="8" t="s">
        <v>381</v>
      </c>
      <c r="D81" s="8" t="str">
        <f>IF(B81="","",VLOOKUP(B81,'All Names'!A$2:C$400,3,FALSE))</f>
        <v>Colaiste Eoin</v>
      </c>
      <c r="E81" s="8" t="s">
        <v>384</v>
      </c>
      <c r="F81" s="10">
        <f t="shared" si="26"/>
        <v>34</v>
      </c>
      <c r="G81" s="10">
        <f t="shared" si="26"/>
        <v>999</v>
      </c>
      <c r="H81" s="10">
        <f t="shared" si="26"/>
        <v>999</v>
      </c>
      <c r="I81" s="10">
        <f t="shared" si="26"/>
        <v>999</v>
      </c>
      <c r="J81" s="10">
        <f t="shared" si="26"/>
        <v>999</v>
      </c>
      <c r="K81" s="10">
        <f t="shared" si="26"/>
        <v>999</v>
      </c>
      <c r="L81" s="10">
        <f t="shared" si="26"/>
        <v>999</v>
      </c>
      <c r="M81" s="10">
        <f t="shared" si="26"/>
        <v>999</v>
      </c>
      <c r="N81" s="10">
        <f t="shared" si="26"/>
        <v>999</v>
      </c>
      <c r="O81" s="10">
        <f t="shared" si="26"/>
        <v>999</v>
      </c>
      <c r="P81" s="10">
        <f t="shared" si="26"/>
        <v>999</v>
      </c>
      <c r="Q81" s="10">
        <f t="shared" si="26"/>
        <v>999</v>
      </c>
      <c r="R81" s="4"/>
      <c r="S81" s="4"/>
      <c r="T81" s="3">
        <f t="shared" si="24"/>
        <v>25</v>
      </c>
      <c r="U81" s="7">
        <v>553</v>
      </c>
      <c r="V81" s="8" t="str">
        <f>IF(U81="","",VLOOKUP(U81,'All Names'!A$2:B$400,2,FALSE))</f>
        <v>Laoise Kenny</v>
      </c>
      <c r="W81" s="8" t="str">
        <f>IF(V81="","",VLOOKUP(U81,'All Names'!A$2:C$400,3,FALSE))</f>
        <v>St. Augustines</v>
      </c>
      <c r="X81" s="45">
        <f>IF(U81="","",IF((VLOOKUP(U81,'All Names'!A$2:D$400,4,FALSE)=T$55),"","X"))</f>
      </c>
      <c r="Y81" s="9">
        <f t="shared" si="23"/>
        <v>999</v>
      </c>
      <c r="Z81" s="9">
        <f t="shared" si="27"/>
        <v>999</v>
      </c>
      <c r="AA81" s="9">
        <f t="shared" si="27"/>
        <v>999</v>
      </c>
      <c r="AB81" s="9">
        <f t="shared" si="27"/>
        <v>999</v>
      </c>
      <c r="AC81" s="9">
        <f t="shared" si="27"/>
        <v>25</v>
      </c>
      <c r="AD81" s="9">
        <f t="shared" si="27"/>
        <v>999</v>
      </c>
      <c r="AE81" s="9">
        <f t="shared" si="27"/>
        <v>999</v>
      </c>
      <c r="AF81" s="9">
        <f t="shared" si="27"/>
        <v>999</v>
      </c>
      <c r="AG81" s="9">
        <f t="shared" si="27"/>
        <v>999</v>
      </c>
      <c r="AH81" s="9">
        <f t="shared" si="27"/>
        <v>999</v>
      </c>
      <c r="AI81" s="10">
        <f t="shared" si="27"/>
        <v>999</v>
      </c>
      <c r="AK81" s="4"/>
    </row>
    <row r="82" spans="1:37" ht="15">
      <c r="A82" s="3">
        <v>35</v>
      </c>
      <c r="B82" s="7">
        <v>608</v>
      </c>
      <c r="C82" s="8" t="str">
        <f>IF(B82="","",VLOOKUP(B82,'All Names'!A$2:B$400,2,FALSE))</f>
        <v>Sam Askelovic</v>
      </c>
      <c r="D82" s="8" t="str">
        <f>IF(B82="","",VLOOKUP(B82,'All Names'!A$2:C$400,3,FALSE))</f>
        <v>Sc. Chiarain</v>
      </c>
      <c r="E82" s="8">
        <f>IF(B82="","",IF((VLOOKUP(B82,'All Names'!A$2:D$400,4,FALSE)=A$46),"","X"))</f>
      </c>
      <c r="F82" s="10">
        <f t="shared" si="26"/>
        <v>999</v>
      </c>
      <c r="G82" s="10">
        <f t="shared" si="26"/>
        <v>999</v>
      </c>
      <c r="H82" s="10">
        <f t="shared" si="26"/>
        <v>999</v>
      </c>
      <c r="I82" s="10">
        <f t="shared" si="26"/>
        <v>999</v>
      </c>
      <c r="J82" s="10">
        <f t="shared" si="26"/>
        <v>999</v>
      </c>
      <c r="K82" s="10">
        <f t="shared" si="26"/>
        <v>35</v>
      </c>
      <c r="L82" s="10">
        <f t="shared" si="26"/>
        <v>999</v>
      </c>
      <c r="M82" s="10">
        <f t="shared" si="26"/>
        <v>999</v>
      </c>
      <c r="N82" s="10">
        <f t="shared" si="26"/>
        <v>999</v>
      </c>
      <c r="O82" s="10">
        <f t="shared" si="26"/>
        <v>999</v>
      </c>
      <c r="P82" s="10">
        <f t="shared" si="26"/>
        <v>999</v>
      </c>
      <c r="Q82" s="10">
        <f t="shared" si="26"/>
        <v>999</v>
      </c>
      <c r="R82" s="4"/>
      <c r="S82" s="4"/>
      <c r="T82" s="3">
        <f t="shared" si="24"/>
        <v>26</v>
      </c>
      <c r="U82" s="7">
        <v>139</v>
      </c>
      <c r="V82" s="8" t="str">
        <f>IF(U82="","",VLOOKUP(U82,'All Names'!A$2:B$400,2,FALSE))</f>
        <v>Allanah Connolly</v>
      </c>
      <c r="W82" s="8" t="str">
        <f>IF(V82="","",VLOOKUP(U82,'All Names'!A$2:C$400,3,FALSE))</f>
        <v>Colaiste Eoin</v>
      </c>
      <c r="X82" s="45">
        <f>IF(U82="","",IF((VLOOKUP(U82,'All Names'!A$2:D$400,4,FALSE)=T$55),"","X"))</f>
      </c>
      <c r="Y82" s="9">
        <f t="shared" si="23"/>
        <v>26</v>
      </c>
      <c r="Z82" s="9">
        <f t="shared" si="27"/>
        <v>999</v>
      </c>
      <c r="AA82" s="9">
        <f t="shared" si="27"/>
        <v>999</v>
      </c>
      <c r="AB82" s="9">
        <f t="shared" si="27"/>
        <v>999</v>
      </c>
      <c r="AC82" s="9">
        <f t="shared" si="27"/>
        <v>999</v>
      </c>
      <c r="AD82" s="9">
        <f t="shared" si="27"/>
        <v>999</v>
      </c>
      <c r="AE82" s="9">
        <f t="shared" si="27"/>
        <v>999</v>
      </c>
      <c r="AF82" s="9">
        <f t="shared" si="27"/>
        <v>999</v>
      </c>
      <c r="AG82" s="9">
        <f t="shared" si="27"/>
        <v>999</v>
      </c>
      <c r="AH82" s="9">
        <f t="shared" si="27"/>
        <v>999</v>
      </c>
      <c r="AI82" s="10">
        <f t="shared" si="27"/>
        <v>999</v>
      </c>
      <c r="AK82" s="4"/>
    </row>
    <row r="83" spans="1:37" ht="15">
      <c r="A83" s="3">
        <v>36</v>
      </c>
      <c r="B83" s="7">
        <v>825</v>
      </c>
      <c r="C83" s="8" t="s">
        <v>381</v>
      </c>
      <c r="D83" s="8" t="str">
        <f>IF(B83="","",VLOOKUP(B83,'All Names'!A$2:C$400,3,FALSE))</f>
        <v>St. Marks</v>
      </c>
      <c r="E83" s="8" t="str">
        <f>IF(B83="","",IF((VLOOKUP(B83,'All Names'!A$2:D$400,4,FALSE)=A$46),"","X"))</f>
        <v>X</v>
      </c>
      <c r="F83" s="10">
        <f t="shared" si="26"/>
        <v>999</v>
      </c>
      <c r="G83" s="10">
        <f t="shared" si="26"/>
        <v>999</v>
      </c>
      <c r="H83" s="10">
        <f t="shared" si="26"/>
        <v>999</v>
      </c>
      <c r="I83" s="10">
        <f t="shared" si="26"/>
        <v>999</v>
      </c>
      <c r="J83" s="10">
        <f t="shared" si="26"/>
        <v>999</v>
      </c>
      <c r="K83" s="10">
        <f t="shared" si="26"/>
        <v>999</v>
      </c>
      <c r="L83" s="10">
        <f t="shared" si="26"/>
        <v>999</v>
      </c>
      <c r="M83" s="10">
        <f t="shared" si="26"/>
        <v>36</v>
      </c>
      <c r="N83" s="10">
        <f t="shared" si="26"/>
        <v>999</v>
      </c>
      <c r="O83" s="10">
        <f t="shared" si="26"/>
        <v>999</v>
      </c>
      <c r="P83" s="10">
        <f t="shared" si="26"/>
        <v>999</v>
      </c>
      <c r="Q83" s="10">
        <f t="shared" si="26"/>
        <v>999</v>
      </c>
      <c r="R83" s="4"/>
      <c r="S83" s="4"/>
      <c r="T83" s="3">
        <f t="shared" si="24"/>
        <v>27</v>
      </c>
      <c r="U83" s="7">
        <v>142</v>
      </c>
      <c r="V83" s="8" t="str">
        <f>IF(U83="","",VLOOKUP(U83,'All Names'!A$2:B$400,2,FALSE))</f>
        <v>Chloe Larkin</v>
      </c>
      <c r="W83" s="8" t="str">
        <f>IF(V83="","",VLOOKUP(U83,'All Names'!A$2:C$400,3,FALSE))</f>
        <v>Colaiste Eoin</v>
      </c>
      <c r="X83" s="45">
        <f>IF(U83="","",IF((VLOOKUP(U83,'All Names'!A$2:D$400,4,FALSE)=T$55),"","X"))</f>
      </c>
      <c r="Y83" s="9">
        <f t="shared" si="23"/>
        <v>27</v>
      </c>
      <c r="Z83" s="9">
        <f t="shared" si="27"/>
        <v>999</v>
      </c>
      <c r="AA83" s="9">
        <f t="shared" si="27"/>
        <v>999</v>
      </c>
      <c r="AB83" s="9">
        <f t="shared" si="27"/>
        <v>999</v>
      </c>
      <c r="AC83" s="9">
        <f t="shared" si="27"/>
        <v>999</v>
      </c>
      <c r="AD83" s="9">
        <f t="shared" si="27"/>
        <v>999</v>
      </c>
      <c r="AE83" s="9">
        <f t="shared" si="27"/>
        <v>999</v>
      </c>
      <c r="AF83" s="9">
        <f t="shared" si="27"/>
        <v>999</v>
      </c>
      <c r="AG83" s="9">
        <f t="shared" si="27"/>
        <v>999</v>
      </c>
      <c r="AH83" s="9">
        <f t="shared" si="27"/>
        <v>999</v>
      </c>
      <c r="AI83" s="10">
        <f t="shared" si="27"/>
        <v>999</v>
      </c>
      <c r="AK83" s="4"/>
    </row>
    <row r="84" spans="1:37" ht="15">
      <c r="A84" s="3">
        <v>37</v>
      </c>
      <c r="B84" s="7">
        <v>952</v>
      </c>
      <c r="C84" s="8" t="str">
        <f>IF(B84="","",VLOOKUP(B84,'All Names'!A$2:B$400,2,FALSE))</f>
        <v>Ashton Morris</v>
      </c>
      <c r="D84" s="8" t="str">
        <f>IF(B84="","",VLOOKUP(B84,'All Names'!A$2:C$400,3,FALSE))</f>
        <v>Wexford</v>
      </c>
      <c r="E84" s="8">
        <f>IF(B84="","",IF((VLOOKUP(B84,'All Names'!A$2:D$400,4,FALSE)=A$46),"","X"))</f>
      </c>
      <c r="F84" s="10">
        <f t="shared" si="26"/>
        <v>999</v>
      </c>
      <c r="G84" s="10">
        <f t="shared" si="26"/>
        <v>999</v>
      </c>
      <c r="H84" s="10">
        <f t="shared" si="26"/>
        <v>999</v>
      </c>
      <c r="I84" s="10">
        <f t="shared" si="26"/>
        <v>999</v>
      </c>
      <c r="J84" s="10">
        <f t="shared" si="26"/>
        <v>999</v>
      </c>
      <c r="K84" s="10">
        <f t="shared" si="26"/>
        <v>999</v>
      </c>
      <c r="L84" s="10">
        <f t="shared" si="26"/>
        <v>999</v>
      </c>
      <c r="M84" s="10">
        <f t="shared" si="26"/>
        <v>999</v>
      </c>
      <c r="N84" s="10">
        <f t="shared" si="26"/>
        <v>999</v>
      </c>
      <c r="O84" s="10">
        <f t="shared" si="26"/>
        <v>999</v>
      </c>
      <c r="P84" s="10">
        <f t="shared" si="26"/>
        <v>999</v>
      </c>
      <c r="Q84" s="10">
        <f t="shared" si="26"/>
        <v>37</v>
      </c>
      <c r="R84" s="4"/>
      <c r="S84" s="4"/>
      <c r="T84" s="3">
        <f t="shared" si="24"/>
        <v>28</v>
      </c>
      <c r="U84" s="7">
        <v>556</v>
      </c>
      <c r="V84" s="8" t="str">
        <f>IF(U84="","",VLOOKUP(U84,'All Names'!A$2:B$400,2,FALSE))</f>
        <v>Alannah Kelly</v>
      </c>
      <c r="W84" s="8" t="str">
        <f>IF(V84="","",VLOOKUP(U84,'All Names'!A$2:C$400,3,FALSE))</f>
        <v>St. Augustines</v>
      </c>
      <c r="X84" s="45">
        <f>IF(U84="","",IF((VLOOKUP(U84,'All Names'!A$2:D$400,4,FALSE)=T$55),"","X"))</f>
      </c>
      <c r="Y84" s="9">
        <f>IF($W84=Y$2,$T84,999)</f>
        <v>999</v>
      </c>
      <c r="Z84" s="9">
        <f t="shared" si="27"/>
        <v>999</v>
      </c>
      <c r="AA84" s="9">
        <f t="shared" si="27"/>
        <v>999</v>
      </c>
      <c r="AB84" s="9">
        <f t="shared" si="27"/>
        <v>999</v>
      </c>
      <c r="AC84" s="9">
        <f t="shared" si="27"/>
        <v>28</v>
      </c>
      <c r="AD84" s="9">
        <f t="shared" si="27"/>
        <v>999</v>
      </c>
      <c r="AE84" s="9">
        <f t="shared" si="27"/>
        <v>999</v>
      </c>
      <c r="AF84" s="9">
        <f t="shared" si="27"/>
        <v>999</v>
      </c>
      <c r="AG84" s="9">
        <f t="shared" si="27"/>
        <v>999</v>
      </c>
      <c r="AH84" s="9">
        <f t="shared" si="27"/>
        <v>999</v>
      </c>
      <c r="AI84" s="10">
        <f t="shared" si="27"/>
        <v>999</v>
      </c>
      <c r="AK84" s="4"/>
    </row>
    <row r="85" spans="1:37" ht="15.75" thickBot="1">
      <c r="A85" s="3">
        <v>38</v>
      </c>
      <c r="B85" s="7">
        <v>206</v>
      </c>
      <c r="C85" s="8" t="str">
        <f>IF(B85="","",VLOOKUP(B85,'All Names'!A$2:B$400,2,FALSE))</f>
        <v>Sean Grassick</v>
      </c>
      <c r="D85" s="8" t="str">
        <f>IF(B85="","",VLOOKUP(B85,'All Names'!A$2:C$400,3,FALSE))</f>
        <v>St. Peters</v>
      </c>
      <c r="E85" s="8">
        <f>IF(B85="","",IF((VLOOKUP(B85,'All Names'!A$2:D$400,4,FALSE)=A$46),"","X"))</f>
      </c>
      <c r="F85" s="10">
        <f t="shared" si="26"/>
        <v>999</v>
      </c>
      <c r="G85" s="10">
        <f t="shared" si="26"/>
        <v>38</v>
      </c>
      <c r="H85" s="10">
        <f t="shared" si="26"/>
        <v>999</v>
      </c>
      <c r="I85" s="10">
        <f t="shared" si="26"/>
        <v>999</v>
      </c>
      <c r="J85" s="10">
        <f t="shared" si="26"/>
        <v>999</v>
      </c>
      <c r="K85" s="10">
        <f t="shared" si="26"/>
        <v>999</v>
      </c>
      <c r="L85" s="10">
        <f t="shared" si="26"/>
        <v>999</v>
      </c>
      <c r="M85" s="10">
        <f t="shared" si="26"/>
        <v>999</v>
      </c>
      <c r="N85" s="10">
        <f t="shared" si="26"/>
        <v>999</v>
      </c>
      <c r="O85" s="10">
        <f t="shared" si="26"/>
        <v>999</v>
      </c>
      <c r="P85" s="10">
        <f t="shared" si="26"/>
        <v>999</v>
      </c>
      <c r="Q85" s="10">
        <f t="shared" si="26"/>
        <v>999</v>
      </c>
      <c r="R85" s="4"/>
      <c r="S85" s="4"/>
      <c r="T85" s="3">
        <f t="shared" si="24"/>
        <v>29</v>
      </c>
      <c r="U85" s="7">
        <v>143</v>
      </c>
      <c r="V85" s="8" t="str">
        <f>IF(U85="","",VLOOKUP(U85,'All Names'!A$2:B$400,2,FALSE))</f>
        <v>Shannon Corrigan</v>
      </c>
      <c r="W85" s="8" t="str">
        <f>IF(V85="","",VLOOKUP(U85,'All Names'!A$2:C$400,3,FALSE))</f>
        <v>Colaiste Eoin</v>
      </c>
      <c r="X85" s="45">
        <f>IF(U85="","",IF((VLOOKUP(U85,'All Names'!A$2:D$400,4,FALSE)=T$55),"","X"))</f>
      </c>
      <c r="Y85" s="9">
        <f>IF($W85=Y$2,$T85,999)</f>
        <v>29</v>
      </c>
      <c r="Z85" s="9">
        <f t="shared" si="27"/>
        <v>999</v>
      </c>
      <c r="AA85" s="9">
        <f t="shared" si="27"/>
        <v>999</v>
      </c>
      <c r="AB85" s="9">
        <f t="shared" si="27"/>
        <v>999</v>
      </c>
      <c r="AC85" s="9">
        <f t="shared" si="27"/>
        <v>999</v>
      </c>
      <c r="AD85" s="9">
        <f t="shared" si="27"/>
        <v>999</v>
      </c>
      <c r="AE85" s="9">
        <f t="shared" si="27"/>
        <v>999</v>
      </c>
      <c r="AF85" s="9">
        <f t="shared" si="27"/>
        <v>999</v>
      </c>
      <c r="AG85" s="9">
        <f t="shared" si="27"/>
        <v>999</v>
      </c>
      <c r="AH85" s="9">
        <f t="shared" si="27"/>
        <v>999</v>
      </c>
      <c r="AI85" s="10">
        <f t="shared" si="27"/>
        <v>999</v>
      </c>
      <c r="AK85" s="4"/>
    </row>
    <row r="86" spans="1:37" ht="15.75" thickBot="1">
      <c r="A86" s="3">
        <v>39</v>
      </c>
      <c r="B86" s="7">
        <v>413</v>
      </c>
      <c r="C86" s="8" t="str">
        <f>IF(B86="","",VLOOKUP(B86,'All Names'!A$2:B$400,2,FALSE))</f>
        <v>Glen Mylod</v>
      </c>
      <c r="D86" s="8" t="str">
        <f>IF(B86="","",VLOOKUP(B86,'All Names'!A$2:C$400,3,FALSE))</f>
        <v>St. Josephs</v>
      </c>
      <c r="E86" s="8" t="str">
        <f>IF(B86="","",IF((VLOOKUP(B86,'All Names'!A$2:D$400,4,FALSE)=A$46),"","X"))</f>
        <v>X</v>
      </c>
      <c r="F86" s="10">
        <f aca="true" t="shared" si="28" ref="F86:Q107">IF($D86=F$2,$A86,999)</f>
        <v>999</v>
      </c>
      <c r="G86" s="10">
        <f t="shared" si="28"/>
        <v>999</v>
      </c>
      <c r="H86" s="10">
        <f t="shared" si="28"/>
        <v>999</v>
      </c>
      <c r="I86" s="10">
        <f t="shared" si="28"/>
        <v>39</v>
      </c>
      <c r="J86" s="10">
        <f t="shared" si="28"/>
        <v>999</v>
      </c>
      <c r="K86" s="10">
        <f t="shared" si="28"/>
        <v>999</v>
      </c>
      <c r="L86" s="10">
        <f t="shared" si="28"/>
        <v>999</v>
      </c>
      <c r="M86" s="10">
        <f t="shared" si="28"/>
        <v>999</v>
      </c>
      <c r="N86" s="10">
        <f t="shared" si="28"/>
        <v>999</v>
      </c>
      <c r="O86" s="10">
        <f t="shared" si="28"/>
        <v>999</v>
      </c>
      <c r="P86" s="10">
        <f t="shared" si="28"/>
        <v>999</v>
      </c>
      <c r="Q86" s="10">
        <f t="shared" si="28"/>
        <v>999</v>
      </c>
      <c r="R86" s="4"/>
      <c r="S86" s="4"/>
      <c r="Y86" s="11">
        <f aca="true" t="shared" si="29" ref="Y86:AI86">IF(SUM(SMALL(Y57:Y85,1),SMALL(Y57:Y85,2),SMALL(Y57:Y85,3),SMALL(Y57:Y85,4))&lt;999,SUM(SMALL(Y57:Y85,1),SMALL(Y57:Y85,2),SMALL(Y57:Y85,3),SMALL(Y57:Y85,4)),1000)</f>
        <v>79</v>
      </c>
      <c r="Z86" s="11">
        <f t="shared" si="29"/>
        <v>1000</v>
      </c>
      <c r="AA86" s="11">
        <f t="shared" si="29"/>
        <v>56</v>
      </c>
      <c r="AB86" s="11">
        <f t="shared" si="29"/>
        <v>1000</v>
      </c>
      <c r="AC86" s="11">
        <f t="shared" si="29"/>
        <v>53</v>
      </c>
      <c r="AD86" s="11">
        <f t="shared" si="29"/>
        <v>1000</v>
      </c>
      <c r="AE86" s="11">
        <f t="shared" si="29"/>
        <v>1000</v>
      </c>
      <c r="AF86" s="11">
        <f t="shared" si="29"/>
        <v>1000</v>
      </c>
      <c r="AG86" s="11">
        <f t="shared" si="29"/>
        <v>15</v>
      </c>
      <c r="AH86" s="11">
        <f t="shared" si="29"/>
        <v>1000</v>
      </c>
      <c r="AI86" s="11">
        <f t="shared" si="29"/>
        <v>1000</v>
      </c>
      <c r="AK86" s="4"/>
    </row>
    <row r="87" spans="1:37" ht="15.75" thickBot="1">
      <c r="A87" s="3">
        <v>40</v>
      </c>
      <c r="B87" s="7">
        <v>607</v>
      </c>
      <c r="C87" s="8" t="str">
        <f>IF(B87="","",VLOOKUP(B87,'All Names'!A$2:B$400,2,FALSE))</f>
        <v>PJ Hughes</v>
      </c>
      <c r="D87" s="8" t="str">
        <f>IF(B87="","",VLOOKUP(B87,'All Names'!A$2:C$400,3,FALSE))</f>
        <v>Sc. Chiarain</v>
      </c>
      <c r="E87" s="8">
        <f>IF(B87="","",IF((VLOOKUP(B87,'All Names'!A$2:D$400,4,FALSE)=A$46),"","X"))</f>
      </c>
      <c r="F87" s="10">
        <f t="shared" si="28"/>
        <v>999</v>
      </c>
      <c r="G87" s="10">
        <f t="shared" si="28"/>
        <v>999</v>
      </c>
      <c r="H87" s="10">
        <f t="shared" si="28"/>
        <v>999</v>
      </c>
      <c r="I87" s="10">
        <f t="shared" si="28"/>
        <v>999</v>
      </c>
      <c r="J87" s="10">
        <f t="shared" si="28"/>
        <v>999</v>
      </c>
      <c r="K87" s="10">
        <f t="shared" si="28"/>
        <v>40</v>
      </c>
      <c r="L87" s="10">
        <f t="shared" si="28"/>
        <v>999</v>
      </c>
      <c r="M87" s="10">
        <f t="shared" si="28"/>
        <v>999</v>
      </c>
      <c r="N87" s="10">
        <f t="shared" si="28"/>
        <v>999</v>
      </c>
      <c r="O87" s="10">
        <f t="shared" si="28"/>
        <v>999</v>
      </c>
      <c r="P87" s="10">
        <f t="shared" si="28"/>
        <v>999</v>
      </c>
      <c r="Q87" s="10">
        <f t="shared" si="28"/>
        <v>999</v>
      </c>
      <c r="R87" s="4"/>
      <c r="S87" s="4"/>
      <c r="Y87" s="12" t="str">
        <f aca="true" t="shared" si="30" ref="Y87:AI87">Y56</f>
        <v>Colaiste Eoin</v>
      </c>
      <c r="Z87" s="12" t="str">
        <f t="shared" si="30"/>
        <v>St. Peters</v>
      </c>
      <c r="AA87" s="12" t="str">
        <f t="shared" si="30"/>
        <v>St. Michaels</v>
      </c>
      <c r="AB87" s="12" t="str">
        <f t="shared" si="30"/>
        <v>St. Josephs</v>
      </c>
      <c r="AC87" s="12" t="str">
        <f t="shared" si="30"/>
        <v>St. Augustines</v>
      </c>
      <c r="AD87" s="12" t="str">
        <f t="shared" si="30"/>
        <v>Sc. Chiarain</v>
      </c>
      <c r="AE87" s="12" t="str">
        <f t="shared" si="30"/>
        <v>New Court</v>
      </c>
      <c r="AF87" s="12" t="str">
        <f t="shared" si="30"/>
        <v>St. Marks</v>
      </c>
      <c r="AG87" s="12" t="str">
        <f t="shared" si="30"/>
        <v>St. Francis</v>
      </c>
      <c r="AH87" s="12" t="str">
        <f t="shared" si="30"/>
        <v>St. Ultan's</v>
      </c>
      <c r="AI87" s="12" t="str">
        <f t="shared" si="30"/>
        <v>Wexford</v>
      </c>
      <c r="AK87" s="4"/>
    </row>
    <row r="88" spans="1:37" ht="15">
      <c r="A88" s="3">
        <v>41</v>
      </c>
      <c r="B88" s="7">
        <v>606</v>
      </c>
      <c r="C88" s="8" t="str">
        <f>IF(B88="","",VLOOKUP(B88,'All Names'!A$2:B$400,2,FALSE))</f>
        <v>Stephen Darling</v>
      </c>
      <c r="D88" s="8" t="str">
        <f>IF(B88="","",VLOOKUP(B88,'All Names'!A$2:C$400,3,FALSE))</f>
        <v>Sc. Chiarain</v>
      </c>
      <c r="E88" s="8">
        <f>IF(B88="","",IF((VLOOKUP(B88,'All Names'!A$2:D$400,4,FALSE)=A$46),"","X"))</f>
      </c>
      <c r="F88" s="10">
        <f t="shared" si="28"/>
        <v>999</v>
      </c>
      <c r="G88" s="10">
        <f t="shared" si="28"/>
        <v>999</v>
      </c>
      <c r="H88" s="10">
        <f t="shared" si="28"/>
        <v>999</v>
      </c>
      <c r="I88" s="10">
        <f t="shared" si="28"/>
        <v>999</v>
      </c>
      <c r="J88" s="10">
        <f t="shared" si="28"/>
        <v>999</v>
      </c>
      <c r="K88" s="10">
        <f t="shared" si="28"/>
        <v>41</v>
      </c>
      <c r="L88" s="10">
        <f t="shared" si="28"/>
        <v>999</v>
      </c>
      <c r="M88" s="10">
        <f t="shared" si="28"/>
        <v>999</v>
      </c>
      <c r="N88" s="10">
        <f t="shared" si="28"/>
        <v>999</v>
      </c>
      <c r="O88" s="10">
        <f t="shared" si="28"/>
        <v>999</v>
      </c>
      <c r="P88" s="10">
        <f t="shared" si="28"/>
        <v>999</v>
      </c>
      <c r="Q88" s="10">
        <f t="shared" si="28"/>
        <v>999</v>
      </c>
      <c r="R88" s="4"/>
      <c r="S88" s="4"/>
      <c r="Y88" s="13"/>
      <c r="Z88" s="13"/>
      <c r="AA88" s="13"/>
      <c r="AB88" s="13"/>
      <c r="AC88" s="13"/>
      <c r="AD88" s="13"/>
      <c r="AE88" s="13"/>
      <c r="AF88" s="13"/>
      <c r="AG88" s="34"/>
      <c r="AK88" s="4"/>
    </row>
    <row r="89" spans="1:37" ht="15.75" thickBot="1">
      <c r="A89" s="3">
        <v>42</v>
      </c>
      <c r="B89" s="7">
        <v>114</v>
      </c>
      <c r="C89" s="8" t="str">
        <f>IF(B89="","",VLOOKUP(B89,'All Names'!A$2:B$400,2,FALSE))</f>
        <v>Kevin Radford</v>
      </c>
      <c r="D89" s="8" t="str">
        <f>IF(B89="","",VLOOKUP(B89,'All Names'!A$2:C$400,3,FALSE))</f>
        <v>Colaiste Eoin</v>
      </c>
      <c r="E89" s="8">
        <f>IF(B89="","",IF((VLOOKUP(B89,'All Names'!A$2:D$400,4,FALSE)=A$46),"","X"))</f>
      </c>
      <c r="F89" s="10">
        <f t="shared" si="28"/>
        <v>42</v>
      </c>
      <c r="G89" s="10">
        <f t="shared" si="28"/>
        <v>999</v>
      </c>
      <c r="H89" s="10">
        <f t="shared" si="28"/>
        <v>999</v>
      </c>
      <c r="I89" s="10">
        <f t="shared" si="28"/>
        <v>999</v>
      </c>
      <c r="J89" s="10">
        <f t="shared" si="28"/>
        <v>999</v>
      </c>
      <c r="K89" s="10">
        <f t="shared" si="28"/>
        <v>999</v>
      </c>
      <c r="L89" s="10">
        <f t="shared" si="28"/>
        <v>999</v>
      </c>
      <c r="M89" s="10">
        <f t="shared" si="28"/>
        <v>999</v>
      </c>
      <c r="N89" s="10">
        <f t="shared" si="28"/>
        <v>999</v>
      </c>
      <c r="O89" s="10">
        <f t="shared" si="28"/>
        <v>999</v>
      </c>
      <c r="P89" s="10">
        <f t="shared" si="28"/>
        <v>999</v>
      </c>
      <c r="Q89" s="10">
        <f t="shared" si="28"/>
        <v>999</v>
      </c>
      <c r="R89" s="4"/>
      <c r="S89" s="4"/>
      <c r="Y89" s="13"/>
      <c r="Z89" s="13"/>
      <c r="AA89" s="13"/>
      <c r="AB89" s="13"/>
      <c r="AC89" s="13"/>
      <c r="AD89" s="13"/>
      <c r="AE89" s="13"/>
      <c r="AF89" s="13"/>
      <c r="AG89" s="34"/>
      <c r="AK89" s="4"/>
    </row>
    <row r="90" spans="1:37" ht="16.5" thickBot="1">
      <c r="A90" s="3">
        <v>43</v>
      </c>
      <c r="B90" s="7">
        <v>522</v>
      </c>
      <c r="C90" s="8" t="str">
        <f>IF(B90="","",VLOOKUP(B90,'All Names'!A$2:B$400,2,FALSE))</f>
        <v>Brian Jackson</v>
      </c>
      <c r="D90" s="8" t="str">
        <f>IF(B90="","",VLOOKUP(B90,'All Names'!A$2:C$400,3,FALSE))</f>
        <v>St. Augustines</v>
      </c>
      <c r="E90" s="8">
        <f>IF(B90="","",IF((VLOOKUP(B90,'All Names'!A$2:D$400,4,FALSE)=A$46),"","X"))</f>
      </c>
      <c r="F90" s="10">
        <f t="shared" si="28"/>
        <v>999</v>
      </c>
      <c r="G90" s="10">
        <f t="shared" si="28"/>
        <v>999</v>
      </c>
      <c r="H90" s="10">
        <f t="shared" si="28"/>
        <v>999</v>
      </c>
      <c r="I90" s="10">
        <f t="shared" si="28"/>
        <v>999</v>
      </c>
      <c r="J90" s="10">
        <f t="shared" si="28"/>
        <v>43</v>
      </c>
      <c r="K90" s="10">
        <f t="shared" si="28"/>
        <v>999</v>
      </c>
      <c r="L90" s="10">
        <f t="shared" si="28"/>
        <v>999</v>
      </c>
      <c r="M90" s="10">
        <f t="shared" si="28"/>
        <v>999</v>
      </c>
      <c r="N90" s="10">
        <f t="shared" si="28"/>
        <v>999</v>
      </c>
      <c r="O90" s="10">
        <f t="shared" si="28"/>
        <v>999</v>
      </c>
      <c r="P90" s="10">
        <f t="shared" si="28"/>
        <v>999</v>
      </c>
      <c r="Q90" s="10">
        <f t="shared" si="28"/>
        <v>999</v>
      </c>
      <c r="R90" s="4"/>
      <c r="S90" s="4"/>
      <c r="T90" s="90" t="s">
        <v>238</v>
      </c>
      <c r="U90" s="91"/>
      <c r="V90" s="91"/>
      <c r="W90" s="92"/>
      <c r="Y90" s="13"/>
      <c r="Z90" s="13"/>
      <c r="AA90" s="13"/>
      <c r="AB90" s="13"/>
      <c r="AC90" s="13"/>
      <c r="AD90" s="13"/>
      <c r="AE90" s="13"/>
      <c r="AF90" s="13"/>
      <c r="AG90" s="34"/>
      <c r="AK90" s="4"/>
    </row>
    <row r="91" spans="1:37" ht="15.75" thickBot="1">
      <c r="A91" s="3">
        <v>44</v>
      </c>
      <c r="B91" s="7">
        <v>513</v>
      </c>
      <c r="C91" s="8" t="str">
        <f>IF(B91="","",VLOOKUP(B91,'All Names'!A$2:B$400,2,FALSE))</f>
        <v>Aiden O'Mahony</v>
      </c>
      <c r="D91" s="8" t="str">
        <f>IF(B91="","",VLOOKUP(B91,'All Names'!A$2:C$400,3,FALSE))</f>
        <v>St. Augustines</v>
      </c>
      <c r="E91" s="8">
        <f>IF(B91="","",IF((VLOOKUP(B91,'All Names'!A$2:D$400,4,FALSE)=A$46),"","X"))</f>
      </c>
      <c r="F91" s="10">
        <f t="shared" si="28"/>
        <v>999</v>
      </c>
      <c r="G91" s="10">
        <f t="shared" si="28"/>
        <v>999</v>
      </c>
      <c r="H91" s="10">
        <f t="shared" si="28"/>
        <v>999</v>
      </c>
      <c r="I91" s="10">
        <f t="shared" si="28"/>
        <v>999</v>
      </c>
      <c r="J91" s="10">
        <f t="shared" si="28"/>
        <v>44</v>
      </c>
      <c r="K91" s="10">
        <f t="shared" si="28"/>
        <v>999</v>
      </c>
      <c r="L91" s="10">
        <f t="shared" si="28"/>
        <v>999</v>
      </c>
      <c r="M91" s="10">
        <f t="shared" si="28"/>
        <v>999</v>
      </c>
      <c r="N91" s="10">
        <f t="shared" si="28"/>
        <v>999</v>
      </c>
      <c r="O91" s="10">
        <f t="shared" si="28"/>
        <v>999</v>
      </c>
      <c r="P91" s="10">
        <f t="shared" si="28"/>
        <v>999</v>
      </c>
      <c r="Q91" s="10">
        <f t="shared" si="28"/>
        <v>999</v>
      </c>
      <c r="R91" s="4"/>
      <c r="S91" s="4"/>
      <c r="T91" s="14">
        <v>1</v>
      </c>
      <c r="U91" s="93" t="str">
        <f>IF(SMALL(Y$86:AI$86,1)=1000,"",HLOOKUP(SMALL(Y$86:AI$86,1),Y$86:AI$87,2,FALSE))</f>
        <v>St. Francis</v>
      </c>
      <c r="V91" s="94"/>
      <c r="W91" s="95"/>
      <c r="Y91" s="13"/>
      <c r="Z91" s="13"/>
      <c r="AA91" s="13"/>
      <c r="AB91" s="13"/>
      <c r="AC91" s="13"/>
      <c r="AD91" s="13"/>
      <c r="AE91" s="13"/>
      <c r="AF91" s="13"/>
      <c r="AG91" s="34"/>
      <c r="AK91" s="4"/>
    </row>
    <row r="92" spans="1:37" ht="15.75" thickBot="1">
      <c r="A92" s="3">
        <v>45</v>
      </c>
      <c r="B92" s="7">
        <v>117</v>
      </c>
      <c r="C92" s="8" t="str">
        <f>IF(B92="","",VLOOKUP(B92,'All Names'!A$2:B$400,2,FALSE))</f>
        <v>Zack Marron</v>
      </c>
      <c r="D92" s="8" t="str">
        <f>IF(B92="","",VLOOKUP(B92,'All Names'!A$2:C$400,3,FALSE))</f>
        <v>Colaiste Eoin</v>
      </c>
      <c r="E92" s="8">
        <f>IF(B92="","",IF((VLOOKUP(B92,'All Names'!A$2:D$400,4,FALSE)=A$46),"","X"))</f>
      </c>
      <c r="F92" s="10">
        <f t="shared" si="28"/>
        <v>45</v>
      </c>
      <c r="G92" s="10">
        <f t="shared" si="28"/>
        <v>999</v>
      </c>
      <c r="H92" s="10">
        <f t="shared" si="28"/>
        <v>999</v>
      </c>
      <c r="I92" s="10">
        <f t="shared" si="28"/>
        <v>999</v>
      </c>
      <c r="J92" s="10">
        <f t="shared" si="28"/>
        <v>999</v>
      </c>
      <c r="K92" s="10">
        <f t="shared" si="28"/>
        <v>999</v>
      </c>
      <c r="L92" s="10">
        <f t="shared" si="28"/>
        <v>999</v>
      </c>
      <c r="M92" s="10">
        <f t="shared" si="28"/>
        <v>999</v>
      </c>
      <c r="N92" s="10">
        <f t="shared" si="28"/>
        <v>999</v>
      </c>
      <c r="O92" s="10">
        <f t="shared" si="28"/>
        <v>999</v>
      </c>
      <c r="P92" s="10">
        <f t="shared" si="28"/>
        <v>999</v>
      </c>
      <c r="Q92" s="10">
        <f t="shared" si="28"/>
        <v>999</v>
      </c>
      <c r="R92" s="4"/>
      <c r="S92" s="4"/>
      <c r="T92" s="14">
        <v>2</v>
      </c>
      <c r="U92" s="93" t="str">
        <f>IF(SMALL(Y$86:AI$86,2)=1000,"",HLOOKUP(SMALL(Y$86:AI$86,2),Y$86:AI$87,2,FALSE))</f>
        <v>St. Augustines</v>
      </c>
      <c r="V92" s="94"/>
      <c r="W92" s="95"/>
      <c r="Y92" s="13"/>
      <c r="Z92" s="13"/>
      <c r="AA92" s="13"/>
      <c r="AB92" s="13"/>
      <c r="AC92" s="13"/>
      <c r="AD92" s="13"/>
      <c r="AE92" s="13"/>
      <c r="AF92" s="13"/>
      <c r="AG92" s="34"/>
      <c r="AK92" s="4"/>
    </row>
    <row r="93" spans="1:37" ht="15.75" thickBot="1">
      <c r="A93" s="3">
        <v>46</v>
      </c>
      <c r="B93" s="7">
        <v>207</v>
      </c>
      <c r="C93" s="8" t="str">
        <f>IF(B93="","",VLOOKUP(B93,'All Names'!A$2:B$400,2,FALSE))</f>
        <v>Mark Gordon</v>
      </c>
      <c r="D93" s="8" t="str">
        <f>IF(B93="","",VLOOKUP(B93,'All Names'!A$2:C$400,3,FALSE))</f>
        <v>St. Peters</v>
      </c>
      <c r="E93" s="8">
        <f>IF(B93="","",IF((VLOOKUP(B93,'All Names'!A$2:D$400,4,FALSE)=A$46),"","X"))</f>
      </c>
      <c r="F93" s="10">
        <f t="shared" si="28"/>
        <v>999</v>
      </c>
      <c r="G93" s="10">
        <f t="shared" si="28"/>
        <v>46</v>
      </c>
      <c r="H93" s="10">
        <f t="shared" si="28"/>
        <v>999</v>
      </c>
      <c r="I93" s="10">
        <f t="shared" si="28"/>
        <v>999</v>
      </c>
      <c r="J93" s="10">
        <f t="shared" si="28"/>
        <v>999</v>
      </c>
      <c r="K93" s="10">
        <f t="shared" si="28"/>
        <v>999</v>
      </c>
      <c r="L93" s="10">
        <f t="shared" si="28"/>
        <v>999</v>
      </c>
      <c r="M93" s="10">
        <f t="shared" si="28"/>
        <v>999</v>
      </c>
      <c r="N93" s="10">
        <f t="shared" si="28"/>
        <v>999</v>
      </c>
      <c r="O93" s="10">
        <f t="shared" si="28"/>
        <v>999</v>
      </c>
      <c r="P93" s="10">
        <f t="shared" si="28"/>
        <v>999</v>
      </c>
      <c r="Q93" s="10">
        <f t="shared" si="28"/>
        <v>999</v>
      </c>
      <c r="R93" s="4"/>
      <c r="S93" s="4"/>
      <c r="T93" s="14">
        <v>3</v>
      </c>
      <c r="U93" s="93" t="str">
        <f>IF(SMALL(Y$86:AF$86,3)=1000,"",HLOOKUP(SMALL(Y$86:AF$86,3),Y$86:AF$87,2,FALSE))</f>
        <v>Colaiste Eoin</v>
      </c>
      <c r="V93" s="94"/>
      <c r="W93" s="95"/>
      <c r="Y93" s="13"/>
      <c r="Z93" s="13"/>
      <c r="AA93" s="13"/>
      <c r="AB93" s="13"/>
      <c r="AC93" s="13"/>
      <c r="AD93" s="13"/>
      <c r="AE93" s="13"/>
      <c r="AF93" s="13"/>
      <c r="AG93" s="34"/>
      <c r="AK93" s="4"/>
    </row>
    <row r="94" spans="1:37" ht="15">
      <c r="A94" s="3">
        <v>47</v>
      </c>
      <c r="B94" s="7">
        <v>705</v>
      </c>
      <c r="C94" s="8" t="str">
        <f>IF(B94="","",VLOOKUP(B94,'All Names'!A$2:B$400,2,FALSE))</f>
        <v>Derek Hubbard</v>
      </c>
      <c r="D94" s="8" t="str">
        <f>IF(B94="","",VLOOKUP(B94,'All Names'!A$2:C$400,3,FALSE))</f>
        <v>New Court</v>
      </c>
      <c r="E94" s="8">
        <f>IF(B94="","",IF((VLOOKUP(B94,'All Names'!A$2:D$400,4,FALSE)=A$46),"","X"))</f>
      </c>
      <c r="F94" s="10">
        <f t="shared" si="28"/>
        <v>999</v>
      </c>
      <c r="G94" s="10">
        <f t="shared" si="28"/>
        <v>999</v>
      </c>
      <c r="H94" s="10">
        <f t="shared" si="28"/>
        <v>999</v>
      </c>
      <c r="I94" s="10">
        <f t="shared" si="28"/>
        <v>999</v>
      </c>
      <c r="J94" s="10">
        <f t="shared" si="28"/>
        <v>999</v>
      </c>
      <c r="K94" s="10">
        <f t="shared" si="28"/>
        <v>999</v>
      </c>
      <c r="L94" s="10">
        <f t="shared" si="28"/>
        <v>47</v>
      </c>
      <c r="M94" s="10">
        <f t="shared" si="28"/>
        <v>999</v>
      </c>
      <c r="N94" s="10">
        <f t="shared" si="28"/>
        <v>999</v>
      </c>
      <c r="O94" s="10">
        <f t="shared" si="28"/>
        <v>999</v>
      </c>
      <c r="P94" s="10">
        <f t="shared" si="28"/>
        <v>999</v>
      </c>
      <c r="Q94" s="10">
        <f t="shared" si="28"/>
        <v>999</v>
      </c>
      <c r="R94" s="4"/>
      <c r="S94" s="4"/>
      <c r="Y94" s="13"/>
      <c r="Z94" s="13"/>
      <c r="AA94" s="13"/>
      <c r="AB94" s="13"/>
      <c r="AC94" s="13"/>
      <c r="AD94" s="13"/>
      <c r="AE94" s="13"/>
      <c r="AF94" s="13"/>
      <c r="AG94" s="34"/>
      <c r="AK94" s="4"/>
    </row>
    <row r="95" spans="1:37" ht="15.75" thickBot="1">
      <c r="A95" s="3">
        <v>48</v>
      </c>
      <c r="B95" s="7">
        <v>116</v>
      </c>
      <c r="C95" s="8" t="str">
        <f>IF(B95="","",VLOOKUP(B95,'All Names'!A$2:B$400,2,FALSE))</f>
        <v>Andrew Bergin</v>
      </c>
      <c r="D95" s="8" t="str">
        <f>IF(B95="","",VLOOKUP(B95,'All Names'!A$2:C$400,3,FALSE))</f>
        <v>Colaiste Eoin</v>
      </c>
      <c r="E95" s="8">
        <f>IF(B95="","",IF((VLOOKUP(B95,'All Names'!A$2:D$400,4,FALSE)=A$46),"","X"))</f>
      </c>
      <c r="F95" s="10">
        <f t="shared" si="28"/>
        <v>48</v>
      </c>
      <c r="G95" s="10">
        <f t="shared" si="28"/>
        <v>999</v>
      </c>
      <c r="H95" s="10">
        <f t="shared" si="28"/>
        <v>999</v>
      </c>
      <c r="I95" s="10">
        <f t="shared" si="28"/>
        <v>999</v>
      </c>
      <c r="J95" s="10">
        <f t="shared" si="28"/>
        <v>999</v>
      </c>
      <c r="K95" s="10">
        <f t="shared" si="28"/>
        <v>999</v>
      </c>
      <c r="L95" s="10">
        <f t="shared" si="28"/>
        <v>999</v>
      </c>
      <c r="M95" s="10">
        <f t="shared" si="28"/>
        <v>999</v>
      </c>
      <c r="N95" s="10">
        <f t="shared" si="28"/>
        <v>999</v>
      </c>
      <c r="O95" s="10">
        <f t="shared" si="28"/>
        <v>999</v>
      </c>
      <c r="P95" s="10">
        <f t="shared" si="28"/>
        <v>999</v>
      </c>
      <c r="Q95" s="10">
        <f t="shared" si="28"/>
        <v>999</v>
      </c>
      <c r="R95" s="4"/>
      <c r="S95" s="4"/>
      <c r="T95" s="4"/>
      <c r="U95" s="15"/>
      <c r="V95" s="4"/>
      <c r="W95" s="4"/>
      <c r="X95" s="4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K95" s="4"/>
    </row>
    <row r="96" spans="1:37" ht="16.5" thickBot="1">
      <c r="A96" s="3">
        <v>49</v>
      </c>
      <c r="B96" s="7">
        <v>110</v>
      </c>
      <c r="C96" s="8" t="str">
        <f>IF(B96="","",VLOOKUP(B96,'All Names'!A$2:B$400,2,FALSE))</f>
        <v>Darragh Nugent</v>
      </c>
      <c r="D96" s="8" t="str">
        <f>IF(B96="","",VLOOKUP(B96,'All Names'!A$2:C$400,3,FALSE))</f>
        <v>Colaiste Eoin</v>
      </c>
      <c r="E96" s="8">
        <f>IF(B96="","",IF((VLOOKUP(B96,'All Names'!A$2:D$400,4,FALSE)=A$46),"","X"))</f>
      </c>
      <c r="F96" s="10">
        <f t="shared" si="28"/>
        <v>49</v>
      </c>
      <c r="G96" s="10">
        <f t="shared" si="28"/>
        <v>999</v>
      </c>
      <c r="H96" s="10">
        <f t="shared" si="28"/>
        <v>999</v>
      </c>
      <c r="I96" s="10">
        <f t="shared" si="28"/>
        <v>999</v>
      </c>
      <c r="J96" s="10">
        <f t="shared" si="28"/>
        <v>999</v>
      </c>
      <c r="K96" s="10">
        <f t="shared" si="28"/>
        <v>999</v>
      </c>
      <c r="L96" s="10">
        <f t="shared" si="28"/>
        <v>999</v>
      </c>
      <c r="M96" s="10">
        <f t="shared" si="28"/>
        <v>999</v>
      </c>
      <c r="N96" s="10">
        <f t="shared" si="28"/>
        <v>999</v>
      </c>
      <c r="O96" s="10">
        <f t="shared" si="28"/>
        <v>999</v>
      </c>
      <c r="P96" s="10">
        <f t="shared" si="28"/>
        <v>999</v>
      </c>
      <c r="Q96" s="10">
        <f t="shared" si="28"/>
        <v>999</v>
      </c>
      <c r="R96" s="4"/>
      <c r="S96" s="4"/>
      <c r="T96" s="90" t="s">
        <v>325</v>
      </c>
      <c r="U96" s="91"/>
      <c r="V96" s="91"/>
      <c r="W96" s="92"/>
      <c r="AG96" s="34"/>
      <c r="AK96" s="4"/>
    </row>
    <row r="97" spans="1:37" ht="15.75" thickBot="1">
      <c r="A97" s="3">
        <v>50</v>
      </c>
      <c r="B97" s="7">
        <v>524</v>
      </c>
      <c r="C97" s="8" t="str">
        <f>IF(B97="","",VLOOKUP(B97,'All Names'!A$2:B$400,2,FALSE))</f>
        <v>Oscar McGuire</v>
      </c>
      <c r="D97" s="8" t="str">
        <f>IF(B97="","",VLOOKUP(B97,'All Names'!A$2:C$400,3,FALSE))</f>
        <v>St. Augustines</v>
      </c>
      <c r="E97" s="8">
        <f>IF(B97="","",IF((VLOOKUP(B97,'All Names'!A$2:D$400,4,FALSE)=A$46),"","X"))</f>
      </c>
      <c r="F97" s="10">
        <f t="shared" si="28"/>
        <v>999</v>
      </c>
      <c r="G97" s="10">
        <f t="shared" si="28"/>
        <v>999</v>
      </c>
      <c r="H97" s="10">
        <f t="shared" si="28"/>
        <v>999</v>
      </c>
      <c r="I97" s="10">
        <f t="shared" si="28"/>
        <v>999</v>
      </c>
      <c r="J97" s="10">
        <f t="shared" si="28"/>
        <v>50</v>
      </c>
      <c r="K97" s="10">
        <f t="shared" si="28"/>
        <v>999</v>
      </c>
      <c r="L97" s="10">
        <f t="shared" si="28"/>
        <v>999</v>
      </c>
      <c r="M97" s="10">
        <f t="shared" si="28"/>
        <v>999</v>
      </c>
      <c r="N97" s="10">
        <f t="shared" si="28"/>
        <v>999</v>
      </c>
      <c r="O97" s="10">
        <f t="shared" si="28"/>
        <v>999</v>
      </c>
      <c r="P97" s="10">
        <f t="shared" si="28"/>
        <v>999</v>
      </c>
      <c r="Q97" s="10">
        <f t="shared" si="28"/>
        <v>999</v>
      </c>
      <c r="R97" s="4"/>
      <c r="S97" s="4"/>
      <c r="T97" s="5" t="s">
        <v>332</v>
      </c>
      <c r="U97" s="5" t="s">
        <v>331</v>
      </c>
      <c r="V97" s="5" t="s">
        <v>329</v>
      </c>
      <c r="W97" s="5" t="s">
        <v>330</v>
      </c>
      <c r="Y97" s="38" t="str">
        <f>Y$2</f>
        <v>Colaiste Eoin</v>
      </c>
      <c r="Z97" s="38" t="str">
        <f aca="true" t="shared" si="31" ref="Z97:AI97">Z$2</f>
        <v>St. Peters</v>
      </c>
      <c r="AA97" s="39" t="str">
        <f t="shared" si="31"/>
        <v>St. Michaels</v>
      </c>
      <c r="AB97" s="38" t="str">
        <f t="shared" si="31"/>
        <v>St. Josephs</v>
      </c>
      <c r="AC97" s="39" t="str">
        <f t="shared" si="31"/>
        <v>St. Augustines</v>
      </c>
      <c r="AD97" s="38" t="str">
        <f t="shared" si="31"/>
        <v>Sc. Chiarain</v>
      </c>
      <c r="AE97" s="39" t="str">
        <f t="shared" si="31"/>
        <v>New Court</v>
      </c>
      <c r="AF97" s="38" t="str">
        <f t="shared" si="31"/>
        <v>St. Marks</v>
      </c>
      <c r="AG97" s="39" t="str">
        <f t="shared" si="31"/>
        <v>St. Francis</v>
      </c>
      <c r="AH97" s="38" t="str">
        <f t="shared" si="31"/>
        <v>St. Ultan's</v>
      </c>
      <c r="AI97" s="88" t="str">
        <f t="shared" si="31"/>
        <v>Wexford</v>
      </c>
      <c r="AK97" s="4"/>
    </row>
    <row r="98" spans="1:37" ht="15">
      <c r="A98" s="3">
        <v>51</v>
      </c>
      <c r="B98" s="7">
        <v>107</v>
      </c>
      <c r="C98" s="8" t="str">
        <f>IF(B98="","",VLOOKUP(B98,'All Names'!A$2:B$400,2,FALSE))</f>
        <v>Teo Marris</v>
      </c>
      <c r="D98" s="8" t="str">
        <f>IF(B98="","",VLOOKUP(B98,'All Names'!A$2:C$400,3,FALSE))</f>
        <v>Colaiste Eoin</v>
      </c>
      <c r="E98" s="8">
        <f>IF(B98="","",IF((VLOOKUP(B98,'All Names'!A$2:D$400,4,FALSE)=A$46),"","X"))</f>
      </c>
      <c r="F98" s="10">
        <f t="shared" si="28"/>
        <v>51</v>
      </c>
      <c r="G98" s="10">
        <f t="shared" si="28"/>
        <v>999</v>
      </c>
      <c r="H98" s="10">
        <f t="shared" si="28"/>
        <v>999</v>
      </c>
      <c r="I98" s="10">
        <f t="shared" si="28"/>
        <v>999</v>
      </c>
      <c r="J98" s="10">
        <f t="shared" si="28"/>
        <v>999</v>
      </c>
      <c r="K98" s="10">
        <f t="shared" si="28"/>
        <v>999</v>
      </c>
      <c r="L98" s="10">
        <f t="shared" si="28"/>
        <v>999</v>
      </c>
      <c r="M98" s="10">
        <f t="shared" si="28"/>
        <v>999</v>
      </c>
      <c r="N98" s="10">
        <f t="shared" si="28"/>
        <v>999</v>
      </c>
      <c r="O98" s="10">
        <f t="shared" si="28"/>
        <v>999</v>
      </c>
      <c r="P98" s="10">
        <f t="shared" si="28"/>
        <v>999</v>
      </c>
      <c r="Q98" s="10">
        <f t="shared" si="28"/>
        <v>999</v>
      </c>
      <c r="R98" s="4"/>
      <c r="S98" s="4"/>
      <c r="T98" s="3">
        <v>1</v>
      </c>
      <c r="U98" s="7">
        <v>914</v>
      </c>
      <c r="V98" s="8" t="str">
        <f>IF(U98="","",VLOOKUP(U98,'All Names'!A$2:B$400,2,FALSE))</f>
        <v>Caitriona Murphy</v>
      </c>
      <c r="W98" s="8" t="str">
        <f>IF(V98="","",VLOOKUP(U98,'All Names'!A$2:C$400,3,FALSE))</f>
        <v>St. Ultan's</v>
      </c>
      <c r="X98" s="45">
        <v>1.59</v>
      </c>
      <c r="Y98" s="9">
        <f aca="true" t="shared" si="32" ref="Y98:AI106">IF($W98=Y$2,$T98,999)</f>
        <v>999</v>
      </c>
      <c r="Z98" s="9">
        <f t="shared" si="32"/>
        <v>999</v>
      </c>
      <c r="AA98" s="9">
        <f t="shared" si="32"/>
        <v>999</v>
      </c>
      <c r="AB98" s="9">
        <f t="shared" si="32"/>
        <v>999</v>
      </c>
      <c r="AC98" s="9">
        <f t="shared" si="32"/>
        <v>999</v>
      </c>
      <c r="AD98" s="9">
        <f t="shared" si="32"/>
        <v>999</v>
      </c>
      <c r="AE98" s="9">
        <f t="shared" si="32"/>
        <v>999</v>
      </c>
      <c r="AF98" s="9">
        <f t="shared" si="32"/>
        <v>999</v>
      </c>
      <c r="AG98" s="9">
        <f t="shared" si="32"/>
        <v>999</v>
      </c>
      <c r="AH98" s="9">
        <f t="shared" si="32"/>
        <v>1</v>
      </c>
      <c r="AI98" s="50">
        <f t="shared" si="32"/>
        <v>999</v>
      </c>
      <c r="AK98" s="4"/>
    </row>
    <row r="99" spans="1:37" ht="15">
      <c r="A99" s="3">
        <v>52</v>
      </c>
      <c r="B99" s="7">
        <v>306</v>
      </c>
      <c r="C99" s="8" t="str">
        <f>IF(B99="","",VLOOKUP(B99,'All Names'!A$2:B$400,2,FALSE))</f>
        <v>Conor Howe</v>
      </c>
      <c r="D99" s="8" t="str">
        <f>IF(B99="","",VLOOKUP(B99,'All Names'!A$2:C$400,3,FALSE))</f>
        <v>St. Michaels</v>
      </c>
      <c r="E99" s="8">
        <f>IF(B99="","",IF((VLOOKUP(B99,'All Names'!A$2:D$400,4,FALSE)=A$46),"","X"))</f>
      </c>
      <c r="F99" s="10">
        <f t="shared" si="28"/>
        <v>999</v>
      </c>
      <c r="G99" s="10">
        <f t="shared" si="28"/>
        <v>999</v>
      </c>
      <c r="H99" s="10">
        <f t="shared" si="28"/>
        <v>52</v>
      </c>
      <c r="I99" s="10">
        <f t="shared" si="28"/>
        <v>999</v>
      </c>
      <c r="J99" s="10">
        <f t="shared" si="28"/>
        <v>999</v>
      </c>
      <c r="K99" s="10">
        <f t="shared" si="28"/>
        <v>999</v>
      </c>
      <c r="L99" s="10">
        <f t="shared" si="28"/>
        <v>999</v>
      </c>
      <c r="M99" s="10">
        <f t="shared" si="28"/>
        <v>999</v>
      </c>
      <c r="N99" s="10">
        <f t="shared" si="28"/>
        <v>999</v>
      </c>
      <c r="O99" s="10">
        <f t="shared" si="28"/>
        <v>999</v>
      </c>
      <c r="P99" s="10">
        <f t="shared" si="28"/>
        <v>999</v>
      </c>
      <c r="Q99" s="10">
        <f t="shared" si="28"/>
        <v>999</v>
      </c>
      <c r="R99" s="4"/>
      <c r="S99" s="4"/>
      <c r="T99" s="3">
        <f>T98+1</f>
        <v>2</v>
      </c>
      <c r="U99" s="7">
        <v>335</v>
      </c>
      <c r="V99" s="8" t="str">
        <f>IF(U99="","",VLOOKUP(U99,'All Names'!A$2:B$400,2,FALSE))</f>
        <v>Sarah Byrne</v>
      </c>
      <c r="W99" s="8" t="str">
        <f>IF(V99="","",VLOOKUP(U99,'All Names'!A$2:C$400,3,FALSE))</f>
        <v>St. Michaels</v>
      </c>
      <c r="X99" s="45">
        <f>IF(U99="","",IF((VLOOKUP(U99,'All Names'!A$2:D$400,4,FALSE)=T$96),"","X"))</f>
      </c>
      <c r="Y99" s="9">
        <f t="shared" si="32"/>
        <v>999</v>
      </c>
      <c r="Z99" s="9">
        <f t="shared" si="32"/>
        <v>999</v>
      </c>
      <c r="AA99" s="9">
        <f t="shared" si="32"/>
        <v>2</v>
      </c>
      <c r="AB99" s="9">
        <f t="shared" si="32"/>
        <v>999</v>
      </c>
      <c r="AC99" s="9">
        <f t="shared" si="32"/>
        <v>999</v>
      </c>
      <c r="AD99" s="9">
        <f t="shared" si="32"/>
        <v>999</v>
      </c>
      <c r="AE99" s="9">
        <f t="shared" si="32"/>
        <v>999</v>
      </c>
      <c r="AF99" s="9">
        <f t="shared" si="32"/>
        <v>999</v>
      </c>
      <c r="AG99" s="9">
        <f t="shared" si="32"/>
        <v>999</v>
      </c>
      <c r="AH99" s="9">
        <f t="shared" si="32"/>
        <v>999</v>
      </c>
      <c r="AI99" s="50">
        <f t="shared" si="32"/>
        <v>999</v>
      </c>
      <c r="AK99" s="4"/>
    </row>
    <row r="100" spans="1:37" ht="15">
      <c r="A100" s="3">
        <v>53</v>
      </c>
      <c r="B100" s="7">
        <v>315</v>
      </c>
      <c r="C100" s="8" t="str">
        <f>IF(B100="","",VLOOKUP(B100,'All Names'!A$2:B$400,2,FALSE))</f>
        <v>Lauren Collins</v>
      </c>
      <c r="D100" s="8" t="str">
        <f>IF(B100="","",VLOOKUP(B100,'All Names'!A$2:C$400,3,FALSE))</f>
        <v>St. Michaels</v>
      </c>
      <c r="E100" s="8" t="str">
        <f>IF(B100="","",IF((VLOOKUP(B100,'All Names'!A$2:D$400,4,FALSE)=A$46),"","X"))</f>
        <v>X</v>
      </c>
      <c r="F100" s="10">
        <f t="shared" si="28"/>
        <v>999</v>
      </c>
      <c r="G100" s="10">
        <f t="shared" si="28"/>
        <v>999</v>
      </c>
      <c r="H100" s="10">
        <f t="shared" si="28"/>
        <v>53</v>
      </c>
      <c r="I100" s="10">
        <f t="shared" si="28"/>
        <v>999</v>
      </c>
      <c r="J100" s="10">
        <f t="shared" si="28"/>
        <v>999</v>
      </c>
      <c r="K100" s="10">
        <f t="shared" si="28"/>
        <v>999</v>
      </c>
      <c r="L100" s="10">
        <f t="shared" si="28"/>
        <v>999</v>
      </c>
      <c r="M100" s="10">
        <f t="shared" si="28"/>
        <v>999</v>
      </c>
      <c r="N100" s="10">
        <f t="shared" si="28"/>
        <v>999</v>
      </c>
      <c r="O100" s="10">
        <f t="shared" si="28"/>
        <v>999</v>
      </c>
      <c r="P100" s="10">
        <f t="shared" si="28"/>
        <v>999</v>
      </c>
      <c r="Q100" s="10">
        <f t="shared" si="28"/>
        <v>999</v>
      </c>
      <c r="R100" s="4"/>
      <c r="S100" s="4"/>
      <c r="T100" s="3">
        <f aca="true" t="shared" si="33" ref="T100:T120">T99+1</f>
        <v>3</v>
      </c>
      <c r="U100" s="7">
        <v>826</v>
      </c>
      <c r="V100" s="8" t="str">
        <f>IF(U100="","",VLOOKUP(U100,'All Names'!A$2:B$400,2,FALSE))</f>
        <v>Thayna de Silva</v>
      </c>
      <c r="W100" s="8" t="str">
        <f>IF(V100="","",VLOOKUP(U100,'All Names'!A$2:C$400,3,FALSE))</f>
        <v>St. Marks</v>
      </c>
      <c r="X100" s="45">
        <f>IF(U100="","",IF((VLOOKUP(U100,'All Names'!A$2:D$400,4,FALSE)=T$96),"","X"))</f>
      </c>
      <c r="Y100" s="9">
        <f t="shared" si="32"/>
        <v>999</v>
      </c>
      <c r="Z100" s="9">
        <f t="shared" si="32"/>
        <v>999</v>
      </c>
      <c r="AA100" s="9">
        <f t="shared" si="32"/>
        <v>999</v>
      </c>
      <c r="AB100" s="9">
        <f t="shared" si="32"/>
        <v>999</v>
      </c>
      <c r="AC100" s="9">
        <f t="shared" si="32"/>
        <v>999</v>
      </c>
      <c r="AD100" s="9">
        <f t="shared" si="32"/>
        <v>999</v>
      </c>
      <c r="AE100" s="9">
        <f t="shared" si="32"/>
        <v>999</v>
      </c>
      <c r="AF100" s="9">
        <f t="shared" si="32"/>
        <v>3</v>
      </c>
      <c r="AG100" s="9">
        <f t="shared" si="32"/>
        <v>999</v>
      </c>
      <c r="AH100" s="9">
        <f t="shared" si="32"/>
        <v>999</v>
      </c>
      <c r="AI100" s="50">
        <f t="shared" si="32"/>
        <v>999</v>
      </c>
      <c r="AK100" s="4"/>
    </row>
    <row r="101" spans="1:37" ht="15">
      <c r="A101" s="3">
        <v>54</v>
      </c>
      <c r="B101" s="7">
        <v>526</v>
      </c>
      <c r="C101" s="8" t="str">
        <f>IF(B101="","",VLOOKUP(B101,'All Names'!A$2:B$400,2,FALSE))</f>
        <v>Fionn Jordan</v>
      </c>
      <c r="D101" s="8" t="str">
        <f>IF(B101="","",VLOOKUP(B101,'All Names'!A$2:C$400,3,FALSE))</f>
        <v>St. Augustines</v>
      </c>
      <c r="E101" s="8">
        <f>IF(B101="","",IF((VLOOKUP(B101,'All Names'!A$2:D$400,4,FALSE)=A$46),"","X"))</f>
      </c>
      <c r="F101" s="10">
        <f t="shared" si="28"/>
        <v>999</v>
      </c>
      <c r="G101" s="10">
        <f t="shared" si="28"/>
        <v>999</v>
      </c>
      <c r="H101" s="10">
        <f t="shared" si="28"/>
        <v>999</v>
      </c>
      <c r="I101" s="10">
        <f t="shared" si="28"/>
        <v>999</v>
      </c>
      <c r="J101" s="10">
        <f t="shared" si="28"/>
        <v>54</v>
      </c>
      <c r="K101" s="10">
        <f t="shared" si="28"/>
        <v>999</v>
      </c>
      <c r="L101" s="10">
        <f t="shared" si="28"/>
        <v>999</v>
      </c>
      <c r="M101" s="10">
        <f t="shared" si="28"/>
        <v>999</v>
      </c>
      <c r="N101" s="10">
        <f t="shared" si="28"/>
        <v>999</v>
      </c>
      <c r="O101" s="10">
        <f t="shared" si="28"/>
        <v>999</v>
      </c>
      <c r="P101" s="10">
        <f t="shared" si="28"/>
        <v>999</v>
      </c>
      <c r="Q101" s="10">
        <f t="shared" si="28"/>
        <v>999</v>
      </c>
      <c r="R101" s="4"/>
      <c r="S101" s="4"/>
      <c r="T101" s="3">
        <f t="shared" si="33"/>
        <v>4</v>
      </c>
      <c r="U101" s="7">
        <v>334</v>
      </c>
      <c r="V101" s="8" t="str">
        <f>IF(U101="","",VLOOKUP(U101,'All Names'!A$2:B$400,2,FALSE))</f>
        <v>Nikita Reddin</v>
      </c>
      <c r="W101" s="8" t="str">
        <f>IF(V101="","",VLOOKUP(U101,'All Names'!A$2:C$400,3,FALSE))</f>
        <v>St. Michaels</v>
      </c>
      <c r="X101" s="45">
        <f>IF(U101="","",IF((VLOOKUP(U101,'All Names'!A$2:D$400,4,FALSE)=T$96),"","X"))</f>
      </c>
      <c r="Y101" s="9">
        <f t="shared" si="32"/>
        <v>999</v>
      </c>
      <c r="Z101" s="9">
        <f t="shared" si="32"/>
        <v>999</v>
      </c>
      <c r="AA101" s="9">
        <f t="shared" si="32"/>
        <v>4</v>
      </c>
      <c r="AB101" s="9">
        <f t="shared" si="32"/>
        <v>999</v>
      </c>
      <c r="AC101" s="9">
        <f t="shared" si="32"/>
        <v>999</v>
      </c>
      <c r="AD101" s="9">
        <f t="shared" si="32"/>
        <v>999</v>
      </c>
      <c r="AE101" s="9">
        <f t="shared" si="32"/>
        <v>999</v>
      </c>
      <c r="AF101" s="9">
        <f t="shared" si="32"/>
        <v>999</v>
      </c>
      <c r="AG101" s="9">
        <f t="shared" si="32"/>
        <v>999</v>
      </c>
      <c r="AH101" s="9">
        <f t="shared" si="32"/>
        <v>999</v>
      </c>
      <c r="AI101" s="50">
        <f t="shared" si="32"/>
        <v>999</v>
      </c>
      <c r="AK101" s="4"/>
    </row>
    <row r="102" spans="1:37" ht="15">
      <c r="A102" s="3">
        <v>55</v>
      </c>
      <c r="B102" s="7">
        <v>411</v>
      </c>
      <c r="C102" s="8" t="str">
        <f>IF(B102="","",VLOOKUP(B102,'All Names'!A$2:B$400,2,FALSE))</f>
        <v>Sohaib Shahbaz</v>
      </c>
      <c r="D102" s="8" t="str">
        <f>IF(B102="","",VLOOKUP(B102,'All Names'!A$2:C$400,3,FALSE))</f>
        <v>St. Josephs</v>
      </c>
      <c r="E102" s="8" t="str">
        <f>IF(B102="","",IF((VLOOKUP(B102,'All Names'!A$2:D$400,4,FALSE)=A$46),"","X"))</f>
        <v>X</v>
      </c>
      <c r="F102" s="10">
        <f t="shared" si="28"/>
        <v>999</v>
      </c>
      <c r="G102" s="10">
        <f t="shared" si="28"/>
        <v>999</v>
      </c>
      <c r="H102" s="10">
        <f t="shared" si="28"/>
        <v>999</v>
      </c>
      <c r="I102" s="10">
        <f t="shared" si="28"/>
        <v>55</v>
      </c>
      <c r="J102" s="10">
        <f t="shared" si="28"/>
        <v>999</v>
      </c>
      <c r="K102" s="10">
        <f t="shared" si="28"/>
        <v>999</v>
      </c>
      <c r="L102" s="10">
        <f t="shared" si="28"/>
        <v>999</v>
      </c>
      <c r="M102" s="10">
        <f t="shared" si="28"/>
        <v>999</v>
      </c>
      <c r="N102" s="10">
        <f t="shared" si="28"/>
        <v>999</v>
      </c>
      <c r="O102" s="10">
        <f t="shared" si="28"/>
        <v>999</v>
      </c>
      <c r="P102" s="10">
        <f t="shared" si="28"/>
        <v>999</v>
      </c>
      <c r="Q102" s="10">
        <f t="shared" si="28"/>
        <v>999</v>
      </c>
      <c r="R102" s="4"/>
      <c r="S102" s="4"/>
      <c r="T102" s="3">
        <f t="shared" si="33"/>
        <v>5</v>
      </c>
      <c r="U102" s="7">
        <v>577</v>
      </c>
      <c r="V102" s="8" t="str">
        <f>IF(U102="","",VLOOKUP(U102,'All Names'!A$2:B$400,2,FALSE))</f>
        <v>Isobel Cassidy</v>
      </c>
      <c r="W102" s="8" t="str">
        <f>IF(V102="","",VLOOKUP(U102,'All Names'!A$2:C$400,3,FALSE))</f>
        <v>St. Augustines</v>
      </c>
      <c r="X102" s="45">
        <f>IF(U102="","",IF((VLOOKUP(U102,'All Names'!A$2:D$400,4,FALSE)=T$96),"","X"))</f>
      </c>
      <c r="Y102" s="9">
        <f t="shared" si="32"/>
        <v>999</v>
      </c>
      <c r="Z102" s="9">
        <f t="shared" si="32"/>
        <v>999</v>
      </c>
      <c r="AA102" s="9">
        <f t="shared" si="32"/>
        <v>999</v>
      </c>
      <c r="AB102" s="9">
        <f t="shared" si="32"/>
        <v>999</v>
      </c>
      <c r="AC102" s="9">
        <f t="shared" si="32"/>
        <v>5</v>
      </c>
      <c r="AD102" s="9">
        <f t="shared" si="32"/>
        <v>999</v>
      </c>
      <c r="AE102" s="9">
        <f t="shared" si="32"/>
        <v>999</v>
      </c>
      <c r="AF102" s="9">
        <f t="shared" si="32"/>
        <v>999</v>
      </c>
      <c r="AG102" s="9">
        <f t="shared" si="32"/>
        <v>999</v>
      </c>
      <c r="AH102" s="9">
        <f t="shared" si="32"/>
        <v>999</v>
      </c>
      <c r="AI102" s="50">
        <f t="shared" si="32"/>
        <v>999</v>
      </c>
      <c r="AK102" s="4"/>
    </row>
    <row r="103" spans="1:37" ht="15">
      <c r="A103" s="3">
        <v>56</v>
      </c>
      <c r="B103" s="7">
        <v>119</v>
      </c>
      <c r="C103" s="8" t="str">
        <f>IF(B103="","",VLOOKUP(B103,'All Names'!A$2:B$400,2,FALSE))</f>
        <v>Adam Curran</v>
      </c>
      <c r="D103" s="8" t="str">
        <f>IF(B103="","",VLOOKUP(B103,'All Names'!A$2:C$400,3,FALSE))</f>
        <v>Colaiste Eoin</v>
      </c>
      <c r="E103" s="8">
        <f>IF(B103="","",IF((VLOOKUP(B103,'All Names'!A$2:D$400,4,FALSE)=A$46),"","X"))</f>
      </c>
      <c r="F103" s="10">
        <f t="shared" si="28"/>
        <v>56</v>
      </c>
      <c r="G103" s="10">
        <f t="shared" si="28"/>
        <v>999</v>
      </c>
      <c r="H103" s="10">
        <f t="shared" si="28"/>
        <v>999</v>
      </c>
      <c r="I103" s="10">
        <f t="shared" si="28"/>
        <v>999</v>
      </c>
      <c r="J103" s="10">
        <f t="shared" si="28"/>
        <v>999</v>
      </c>
      <c r="K103" s="10">
        <f t="shared" si="28"/>
        <v>999</v>
      </c>
      <c r="L103" s="10">
        <f t="shared" si="28"/>
        <v>999</v>
      </c>
      <c r="M103" s="10">
        <f t="shared" si="28"/>
        <v>999</v>
      </c>
      <c r="N103" s="10">
        <f t="shared" si="28"/>
        <v>999</v>
      </c>
      <c r="O103" s="10">
        <f t="shared" si="28"/>
        <v>999</v>
      </c>
      <c r="P103" s="10">
        <f t="shared" si="28"/>
        <v>999</v>
      </c>
      <c r="Q103" s="10">
        <f t="shared" si="28"/>
        <v>999</v>
      </c>
      <c r="R103" s="4"/>
      <c r="S103" s="4"/>
      <c r="T103" s="3">
        <f t="shared" si="33"/>
        <v>6</v>
      </c>
      <c r="U103" s="7">
        <v>625</v>
      </c>
      <c r="V103" s="8" t="str">
        <f>IF(U103="","",VLOOKUP(U103,'All Names'!A$2:B$400,2,FALSE))</f>
        <v>Caitlin Darling</v>
      </c>
      <c r="W103" s="8" t="str">
        <f>IF(V103="","",VLOOKUP(U103,'All Names'!A$2:C$400,3,FALSE))</f>
        <v>Sc. Chiarain</v>
      </c>
      <c r="X103" s="45">
        <f>IF(U103="","",IF((VLOOKUP(U103,'All Names'!A$2:D$400,4,FALSE)=T$96),"","X"))</f>
      </c>
      <c r="Y103" s="9">
        <f t="shared" si="32"/>
        <v>999</v>
      </c>
      <c r="Z103" s="9">
        <f t="shared" si="32"/>
        <v>999</v>
      </c>
      <c r="AA103" s="9">
        <f t="shared" si="32"/>
        <v>999</v>
      </c>
      <c r="AB103" s="9">
        <f t="shared" si="32"/>
        <v>999</v>
      </c>
      <c r="AC103" s="9">
        <f t="shared" si="32"/>
        <v>999</v>
      </c>
      <c r="AD103" s="9">
        <f t="shared" si="32"/>
        <v>6</v>
      </c>
      <c r="AE103" s="9">
        <f t="shared" si="32"/>
        <v>999</v>
      </c>
      <c r="AF103" s="9">
        <f t="shared" si="32"/>
        <v>999</v>
      </c>
      <c r="AG103" s="9">
        <f t="shared" si="32"/>
        <v>999</v>
      </c>
      <c r="AH103" s="9">
        <f t="shared" si="32"/>
        <v>999</v>
      </c>
      <c r="AI103" s="50">
        <f t="shared" si="32"/>
        <v>999</v>
      </c>
      <c r="AK103" s="4"/>
    </row>
    <row r="104" spans="1:37" ht="15">
      <c r="A104" s="3">
        <v>57</v>
      </c>
      <c r="B104" s="7">
        <v>519</v>
      </c>
      <c r="C104" s="8" t="str">
        <f>IF(B104="","",VLOOKUP(B104,'All Names'!A$2:B$400,2,FALSE))</f>
        <v>Adam Craig</v>
      </c>
      <c r="D104" s="8" t="str">
        <f>IF(B104="","",VLOOKUP(B104,'All Names'!A$2:C$400,3,FALSE))</f>
        <v>St. Augustines</v>
      </c>
      <c r="E104" s="8">
        <f>IF(B104="","",IF((VLOOKUP(B104,'All Names'!A$2:D$400,4,FALSE)=A$46),"","X"))</f>
      </c>
      <c r="F104" s="10">
        <f t="shared" si="28"/>
        <v>999</v>
      </c>
      <c r="G104" s="10">
        <f t="shared" si="28"/>
        <v>999</v>
      </c>
      <c r="H104" s="10">
        <f t="shared" si="28"/>
        <v>999</v>
      </c>
      <c r="I104" s="10">
        <f t="shared" si="28"/>
        <v>999</v>
      </c>
      <c r="J104" s="10">
        <f t="shared" si="28"/>
        <v>57</v>
      </c>
      <c r="K104" s="10">
        <f t="shared" si="28"/>
        <v>999</v>
      </c>
      <c r="L104" s="10">
        <f t="shared" si="28"/>
        <v>999</v>
      </c>
      <c r="M104" s="10">
        <f t="shared" si="28"/>
        <v>999</v>
      </c>
      <c r="N104" s="10">
        <f t="shared" si="28"/>
        <v>999</v>
      </c>
      <c r="O104" s="10">
        <f t="shared" si="28"/>
        <v>999</v>
      </c>
      <c r="P104" s="10">
        <f t="shared" si="28"/>
        <v>999</v>
      </c>
      <c r="Q104" s="10">
        <f t="shared" si="28"/>
        <v>999</v>
      </c>
      <c r="R104" s="4"/>
      <c r="S104" s="4"/>
      <c r="T104" s="3">
        <f t="shared" si="33"/>
        <v>7</v>
      </c>
      <c r="U104" s="7">
        <v>576</v>
      </c>
      <c r="V104" s="8" t="str">
        <f>IF(U104="","",VLOOKUP(U104,'All Names'!A$2:B$400,2,FALSE))</f>
        <v>Holly Bryan</v>
      </c>
      <c r="W104" s="8" t="str">
        <f>IF(V104="","",VLOOKUP(U104,'All Names'!A$2:C$400,3,FALSE))</f>
        <v>St. Augustines</v>
      </c>
      <c r="X104" s="45">
        <f>IF(U104="","",IF((VLOOKUP(U104,'All Names'!A$2:D$400,4,FALSE)=T$96),"","X"))</f>
      </c>
      <c r="Y104" s="9">
        <f t="shared" si="32"/>
        <v>999</v>
      </c>
      <c r="Z104" s="9">
        <f t="shared" si="32"/>
        <v>999</v>
      </c>
      <c r="AA104" s="9">
        <f t="shared" si="32"/>
        <v>999</v>
      </c>
      <c r="AB104" s="9">
        <f t="shared" si="32"/>
        <v>999</v>
      </c>
      <c r="AC104" s="9">
        <f t="shared" si="32"/>
        <v>7</v>
      </c>
      <c r="AD104" s="9">
        <f t="shared" si="32"/>
        <v>999</v>
      </c>
      <c r="AE104" s="9">
        <f t="shared" si="32"/>
        <v>999</v>
      </c>
      <c r="AF104" s="9">
        <f t="shared" si="32"/>
        <v>999</v>
      </c>
      <c r="AG104" s="9">
        <f t="shared" si="32"/>
        <v>999</v>
      </c>
      <c r="AH104" s="9">
        <f t="shared" si="32"/>
        <v>999</v>
      </c>
      <c r="AI104" s="50">
        <f t="shared" si="32"/>
        <v>999</v>
      </c>
      <c r="AK104" s="16"/>
    </row>
    <row r="105" spans="1:37" ht="15">
      <c r="A105" s="3">
        <v>58</v>
      </c>
      <c r="B105" s="7">
        <v>305</v>
      </c>
      <c r="C105" s="8" t="str">
        <f>IF(B105="","",VLOOKUP(B105,'All Names'!A$2:B$400,2,FALSE))</f>
        <v>Simon Carroll</v>
      </c>
      <c r="D105" s="8" t="str">
        <f>IF(B105="","",VLOOKUP(B105,'All Names'!A$2:C$400,3,FALSE))</f>
        <v>St. Michaels</v>
      </c>
      <c r="E105" s="8">
        <f>IF(B105="","",IF((VLOOKUP(B105,'All Names'!A$2:D$400,4,FALSE)=A$46),"","X"))</f>
      </c>
      <c r="F105" s="10">
        <f t="shared" si="28"/>
        <v>999</v>
      </c>
      <c r="G105" s="10">
        <f t="shared" si="28"/>
        <v>999</v>
      </c>
      <c r="H105" s="10">
        <f t="shared" si="28"/>
        <v>58</v>
      </c>
      <c r="I105" s="10">
        <f t="shared" si="28"/>
        <v>999</v>
      </c>
      <c r="J105" s="10">
        <f t="shared" si="28"/>
        <v>999</v>
      </c>
      <c r="K105" s="10">
        <f t="shared" si="28"/>
        <v>999</v>
      </c>
      <c r="L105" s="10">
        <f t="shared" si="28"/>
        <v>999</v>
      </c>
      <c r="M105" s="10">
        <f t="shared" si="28"/>
        <v>999</v>
      </c>
      <c r="N105" s="10">
        <f t="shared" si="28"/>
        <v>999</v>
      </c>
      <c r="O105" s="10">
        <f t="shared" si="28"/>
        <v>999</v>
      </c>
      <c r="P105" s="10">
        <f t="shared" si="28"/>
        <v>999</v>
      </c>
      <c r="Q105" s="10">
        <f t="shared" si="28"/>
        <v>999</v>
      </c>
      <c r="R105" s="4"/>
      <c r="S105" s="4"/>
      <c r="T105" s="3">
        <f t="shared" si="33"/>
        <v>8</v>
      </c>
      <c r="U105" s="7"/>
      <c r="V105" s="8" t="s">
        <v>382</v>
      </c>
      <c r="W105" s="8" t="s">
        <v>328</v>
      </c>
      <c r="X105" s="45">
        <f>IF(U105="","",IF((VLOOKUP(U105,'All Names'!A$2:D$400,4,FALSE)=T$96),"","X"))</f>
      </c>
      <c r="Y105" s="9">
        <f t="shared" si="32"/>
        <v>8</v>
      </c>
      <c r="Z105" s="9">
        <f t="shared" si="32"/>
        <v>999</v>
      </c>
      <c r="AA105" s="9">
        <f t="shared" si="32"/>
        <v>999</v>
      </c>
      <c r="AB105" s="9">
        <f t="shared" si="32"/>
        <v>999</v>
      </c>
      <c r="AC105" s="9">
        <f t="shared" si="32"/>
        <v>999</v>
      </c>
      <c r="AD105" s="9">
        <f t="shared" si="32"/>
        <v>999</v>
      </c>
      <c r="AE105" s="9">
        <f t="shared" si="32"/>
        <v>999</v>
      </c>
      <c r="AF105" s="9">
        <f t="shared" si="32"/>
        <v>999</v>
      </c>
      <c r="AG105" s="9">
        <f t="shared" si="32"/>
        <v>999</v>
      </c>
      <c r="AH105" s="9">
        <f t="shared" si="32"/>
        <v>999</v>
      </c>
      <c r="AI105" s="50">
        <f t="shared" si="32"/>
        <v>999</v>
      </c>
      <c r="AK105" s="4"/>
    </row>
    <row r="106" spans="1:37" ht="15">
      <c r="A106" s="3">
        <v>59</v>
      </c>
      <c r="B106" s="7">
        <v>118</v>
      </c>
      <c r="C106" s="8" t="str">
        <f>IF(B106="","",VLOOKUP(B106,'All Names'!A$2:B$400,2,FALSE))</f>
        <v>Billy Mallon</v>
      </c>
      <c r="D106" s="8" t="str">
        <f>IF(B106="","",VLOOKUP(B106,'All Names'!A$2:C$400,3,FALSE))</f>
        <v>Colaiste Eoin</v>
      </c>
      <c r="E106" s="8">
        <f>IF(B106="","",IF((VLOOKUP(B106,'All Names'!A$2:D$400,4,FALSE)=A$46),"","X"))</f>
      </c>
      <c r="F106" s="10">
        <f t="shared" si="28"/>
        <v>59</v>
      </c>
      <c r="G106" s="10">
        <f t="shared" si="28"/>
        <v>999</v>
      </c>
      <c r="H106" s="10">
        <f t="shared" si="28"/>
        <v>999</v>
      </c>
      <c r="I106" s="10">
        <f t="shared" si="28"/>
        <v>999</v>
      </c>
      <c r="J106" s="10">
        <f t="shared" si="28"/>
        <v>999</v>
      </c>
      <c r="K106" s="10">
        <f t="shared" si="28"/>
        <v>999</v>
      </c>
      <c r="L106" s="10">
        <f t="shared" si="28"/>
        <v>999</v>
      </c>
      <c r="M106" s="10">
        <f t="shared" si="28"/>
        <v>999</v>
      </c>
      <c r="N106" s="10">
        <f t="shared" si="28"/>
        <v>999</v>
      </c>
      <c r="O106" s="10">
        <f t="shared" si="28"/>
        <v>999</v>
      </c>
      <c r="P106" s="10">
        <f t="shared" si="28"/>
        <v>999</v>
      </c>
      <c r="Q106" s="10">
        <f t="shared" si="28"/>
        <v>999</v>
      </c>
      <c r="R106" s="4"/>
      <c r="S106" s="4"/>
      <c r="T106" s="3">
        <f t="shared" si="33"/>
        <v>9</v>
      </c>
      <c r="U106" s="7">
        <v>912</v>
      </c>
      <c r="V106" s="8" t="str">
        <f>IF(U106="","",VLOOKUP(U106,'All Names'!A$2:B$400,2,FALSE))</f>
        <v>Orla Carolan</v>
      </c>
      <c r="W106" s="8" t="str">
        <f>IF(V106="","",VLOOKUP(U106,'All Names'!A$2:C$400,3,FALSE))</f>
        <v>St. Ultan's</v>
      </c>
      <c r="X106" s="45">
        <f>IF(U106="","",IF((VLOOKUP(U106,'All Names'!A$2:D$400,4,FALSE)=T$96),"","X"))</f>
      </c>
      <c r="Y106" s="9">
        <f t="shared" si="32"/>
        <v>999</v>
      </c>
      <c r="Z106" s="9">
        <f t="shared" si="32"/>
        <v>999</v>
      </c>
      <c r="AA106" s="9">
        <f t="shared" si="32"/>
        <v>999</v>
      </c>
      <c r="AB106" s="9">
        <f t="shared" si="32"/>
        <v>999</v>
      </c>
      <c r="AC106" s="9">
        <f t="shared" si="32"/>
        <v>999</v>
      </c>
      <c r="AD106" s="9">
        <f t="shared" si="32"/>
        <v>999</v>
      </c>
      <c r="AE106" s="9">
        <f t="shared" si="32"/>
        <v>999</v>
      </c>
      <c r="AF106" s="9">
        <f t="shared" si="32"/>
        <v>999</v>
      </c>
      <c r="AG106" s="9">
        <f t="shared" si="32"/>
        <v>999</v>
      </c>
      <c r="AH106" s="9">
        <f t="shared" si="32"/>
        <v>9</v>
      </c>
      <c r="AI106" s="50">
        <f t="shared" si="32"/>
        <v>999</v>
      </c>
      <c r="AK106" s="4"/>
    </row>
    <row r="107" spans="1:37" ht="15">
      <c r="A107" s="3">
        <v>60</v>
      </c>
      <c r="B107" s="7">
        <v>538</v>
      </c>
      <c r="C107" s="8" t="str">
        <f>IF(B107="","",VLOOKUP(B107,'All Names'!A$2:B$400,2,FALSE))</f>
        <v>John McDonnell</v>
      </c>
      <c r="D107" s="8" t="str">
        <f>IF(B107="","",VLOOKUP(B107,'All Names'!A$2:C$400,3,FALSE))</f>
        <v>St. Augustines</v>
      </c>
      <c r="E107" s="8"/>
      <c r="F107" s="10">
        <f t="shared" si="28"/>
        <v>999</v>
      </c>
      <c r="G107" s="10">
        <f t="shared" si="28"/>
        <v>999</v>
      </c>
      <c r="H107" s="10">
        <f t="shared" si="28"/>
        <v>999</v>
      </c>
      <c r="I107" s="10">
        <f aca="true" t="shared" si="34" ref="F107:Q119">IF($D107=I$2,$A107,999)</f>
        <v>999</v>
      </c>
      <c r="J107" s="10">
        <f t="shared" si="34"/>
        <v>60</v>
      </c>
      <c r="K107" s="10">
        <f t="shared" si="34"/>
        <v>999</v>
      </c>
      <c r="L107" s="10">
        <f t="shared" si="34"/>
        <v>999</v>
      </c>
      <c r="M107" s="10">
        <f t="shared" si="34"/>
        <v>999</v>
      </c>
      <c r="N107" s="10">
        <f t="shared" si="34"/>
        <v>999</v>
      </c>
      <c r="O107" s="10">
        <f t="shared" si="34"/>
        <v>999</v>
      </c>
      <c r="P107" s="10">
        <f t="shared" si="34"/>
        <v>999</v>
      </c>
      <c r="Q107" s="10">
        <f t="shared" si="34"/>
        <v>999</v>
      </c>
      <c r="R107" s="4"/>
      <c r="S107" s="4"/>
      <c r="T107" s="3">
        <f t="shared" si="33"/>
        <v>10</v>
      </c>
      <c r="U107" s="7">
        <v>915</v>
      </c>
      <c r="V107" s="8" t="str">
        <f>IF(U107="","",VLOOKUP(U107,'All Names'!A$2:B$400,2,FALSE))</f>
        <v>Shannon Duff</v>
      </c>
      <c r="W107" s="8" t="str">
        <f>IF(V107="","",VLOOKUP(U107,'All Names'!A$2:C$400,3,FALSE))</f>
        <v>St. Ultan's</v>
      </c>
      <c r="X107" s="45">
        <f>IF(U107="","",IF((VLOOKUP(U107,'All Names'!A$2:D$400,4,FALSE)=T$96),"","X"))</f>
      </c>
      <c r="Y107" s="9">
        <f>IF($W107=Y$2,$T107,999)</f>
        <v>999</v>
      </c>
      <c r="Z107" s="9">
        <f>IF($W107=Z$2,$T107,999)</f>
        <v>999</v>
      </c>
      <c r="AA107" s="9">
        <f aca="true" t="shared" si="35" ref="Y107:AI120">IF($W107=AA$2,$T107,999)</f>
        <v>999</v>
      </c>
      <c r="AB107" s="9">
        <f t="shared" si="35"/>
        <v>999</v>
      </c>
      <c r="AC107" s="9">
        <f t="shared" si="35"/>
        <v>999</v>
      </c>
      <c r="AD107" s="9">
        <f t="shared" si="35"/>
        <v>999</v>
      </c>
      <c r="AE107" s="9">
        <f t="shared" si="35"/>
        <v>999</v>
      </c>
      <c r="AF107" s="9">
        <f t="shared" si="35"/>
        <v>999</v>
      </c>
      <c r="AG107" s="9">
        <f t="shared" si="35"/>
        <v>999</v>
      </c>
      <c r="AH107" s="9">
        <f t="shared" si="35"/>
        <v>10</v>
      </c>
      <c r="AI107" s="50">
        <f t="shared" si="35"/>
        <v>999</v>
      </c>
      <c r="AK107" s="4"/>
    </row>
    <row r="108" spans="1:37" ht="15">
      <c r="A108" s="3">
        <v>61</v>
      </c>
      <c r="B108" s="7">
        <v>520</v>
      </c>
      <c r="C108" s="8" t="str">
        <f>IF(B108="","",VLOOKUP(B108,'All Names'!A$2:B$400,2,FALSE))</f>
        <v>Sean McDonald</v>
      </c>
      <c r="D108" s="8" t="str">
        <f>IF(B108="","",VLOOKUP(B108,'All Names'!A$2:C$400,3,FALSE))</f>
        <v>St. Augustines</v>
      </c>
      <c r="E108" s="8">
        <f>IF(B108="","",IF((VLOOKUP(B108,'All Names'!A$2:D$400,4,FALSE)=A$46),"","X"))</f>
      </c>
      <c r="F108" s="10">
        <f t="shared" si="34"/>
        <v>999</v>
      </c>
      <c r="G108" s="10">
        <f t="shared" si="34"/>
        <v>999</v>
      </c>
      <c r="H108" s="10">
        <f t="shared" si="34"/>
        <v>999</v>
      </c>
      <c r="I108" s="10">
        <f t="shared" si="34"/>
        <v>999</v>
      </c>
      <c r="J108" s="10">
        <f t="shared" si="34"/>
        <v>61</v>
      </c>
      <c r="K108" s="10">
        <f t="shared" si="34"/>
        <v>999</v>
      </c>
      <c r="L108" s="10">
        <f t="shared" si="34"/>
        <v>999</v>
      </c>
      <c r="M108" s="10">
        <f t="shared" si="34"/>
        <v>999</v>
      </c>
      <c r="N108" s="10">
        <f t="shared" si="34"/>
        <v>999</v>
      </c>
      <c r="O108" s="10">
        <f t="shared" si="34"/>
        <v>999</v>
      </c>
      <c r="P108" s="10">
        <f t="shared" si="34"/>
        <v>999</v>
      </c>
      <c r="Q108" s="10">
        <f t="shared" si="34"/>
        <v>999</v>
      </c>
      <c r="R108" s="4"/>
      <c r="S108" s="4"/>
      <c r="T108" s="3">
        <f t="shared" si="33"/>
        <v>11</v>
      </c>
      <c r="U108" s="7">
        <v>585</v>
      </c>
      <c r="V108" s="8" t="str">
        <f>IF(U108="","",VLOOKUP(U108,'All Names'!A$2:B$400,2,FALSE))</f>
        <v>Carly Jacobsen</v>
      </c>
      <c r="W108" s="8" t="str">
        <f>IF(V108="","",VLOOKUP(U108,'All Names'!A$2:C$400,3,FALSE))</f>
        <v>St. Augustines</v>
      </c>
      <c r="X108" s="45">
        <f>IF(U108="","",IF((VLOOKUP(U108,'All Names'!A$2:D$400,4,FALSE)=T$96),"","X"))</f>
      </c>
      <c r="Y108" s="9">
        <f t="shared" si="35"/>
        <v>999</v>
      </c>
      <c r="Z108" s="9">
        <f t="shared" si="35"/>
        <v>999</v>
      </c>
      <c r="AA108" s="9">
        <f t="shared" si="35"/>
        <v>999</v>
      </c>
      <c r="AB108" s="9">
        <f t="shared" si="35"/>
        <v>999</v>
      </c>
      <c r="AC108" s="9">
        <f t="shared" si="35"/>
        <v>11</v>
      </c>
      <c r="AD108" s="9">
        <f t="shared" si="35"/>
        <v>999</v>
      </c>
      <c r="AE108" s="9">
        <f t="shared" si="35"/>
        <v>999</v>
      </c>
      <c r="AF108" s="9">
        <f t="shared" si="35"/>
        <v>999</v>
      </c>
      <c r="AG108" s="9">
        <f t="shared" si="35"/>
        <v>999</v>
      </c>
      <c r="AH108" s="9">
        <f t="shared" si="35"/>
        <v>999</v>
      </c>
      <c r="AI108" s="50">
        <f t="shared" si="35"/>
        <v>999</v>
      </c>
      <c r="AK108" s="4"/>
    </row>
    <row r="109" spans="1:37" ht="15">
      <c r="A109" s="3">
        <v>62</v>
      </c>
      <c r="B109" s="7">
        <v>527</v>
      </c>
      <c r="C109" s="8" t="s">
        <v>381</v>
      </c>
      <c r="D109" s="8" t="str">
        <f>IF(B109="","",VLOOKUP(B109,'All Names'!A$2:C$400,3,FALSE))</f>
        <v>St. Augustines</v>
      </c>
      <c r="E109" s="8" t="s">
        <v>384</v>
      </c>
      <c r="F109" s="10">
        <f t="shared" si="34"/>
        <v>999</v>
      </c>
      <c r="G109" s="10">
        <f t="shared" si="34"/>
        <v>999</v>
      </c>
      <c r="H109" s="10">
        <f t="shared" si="34"/>
        <v>999</v>
      </c>
      <c r="I109" s="10">
        <f t="shared" si="34"/>
        <v>999</v>
      </c>
      <c r="J109" s="10">
        <f t="shared" si="34"/>
        <v>62</v>
      </c>
      <c r="K109" s="10">
        <f t="shared" si="34"/>
        <v>999</v>
      </c>
      <c r="L109" s="10">
        <f t="shared" si="34"/>
        <v>999</v>
      </c>
      <c r="M109" s="10">
        <f t="shared" si="34"/>
        <v>999</v>
      </c>
      <c r="N109" s="10">
        <f t="shared" si="34"/>
        <v>999</v>
      </c>
      <c r="O109" s="10">
        <f t="shared" si="34"/>
        <v>999</v>
      </c>
      <c r="P109" s="10">
        <f t="shared" si="34"/>
        <v>999</v>
      </c>
      <c r="Q109" s="10">
        <f t="shared" si="34"/>
        <v>999</v>
      </c>
      <c r="R109" s="4"/>
      <c r="S109" s="4"/>
      <c r="T109" s="3">
        <f t="shared" si="33"/>
        <v>12</v>
      </c>
      <c r="U109" s="7">
        <v>911</v>
      </c>
      <c r="V109" s="8" t="str">
        <f>IF(U109="","",VLOOKUP(U109,'All Names'!A$2:B$400,2,FALSE))</f>
        <v>Helen Flood</v>
      </c>
      <c r="W109" s="8" t="str">
        <f>IF(V109="","",VLOOKUP(U109,'All Names'!A$2:C$400,3,FALSE))</f>
        <v>St. Ultan's</v>
      </c>
      <c r="X109" s="45">
        <f>IF(U109="","",IF((VLOOKUP(U109,'All Names'!A$2:D$400,4,FALSE)=T$96),"","X"))</f>
      </c>
      <c r="Y109" s="9">
        <f t="shared" si="35"/>
        <v>999</v>
      </c>
      <c r="Z109" s="9">
        <f t="shared" si="35"/>
        <v>999</v>
      </c>
      <c r="AA109" s="9">
        <f t="shared" si="35"/>
        <v>999</v>
      </c>
      <c r="AB109" s="9">
        <f t="shared" si="35"/>
        <v>999</v>
      </c>
      <c r="AC109" s="9">
        <f t="shared" si="35"/>
        <v>999</v>
      </c>
      <c r="AD109" s="9">
        <f t="shared" si="35"/>
        <v>999</v>
      </c>
      <c r="AE109" s="9">
        <f t="shared" si="35"/>
        <v>999</v>
      </c>
      <c r="AF109" s="9">
        <f t="shared" si="35"/>
        <v>999</v>
      </c>
      <c r="AG109" s="9">
        <f t="shared" si="35"/>
        <v>999</v>
      </c>
      <c r="AH109" s="9">
        <f t="shared" si="35"/>
        <v>12</v>
      </c>
      <c r="AI109" s="50">
        <f t="shared" si="35"/>
        <v>999</v>
      </c>
      <c r="AK109" s="4"/>
    </row>
    <row r="110" spans="1:37" ht="15">
      <c r="A110" s="3">
        <v>63</v>
      </c>
      <c r="B110" s="7">
        <v>308</v>
      </c>
      <c r="C110" s="8" t="str">
        <f>IF(B110="","",VLOOKUP(B110,'All Names'!A$2:B$400,2,FALSE))</f>
        <v>Michael Byrne</v>
      </c>
      <c r="D110" s="8" t="str">
        <f>IF(B110="","",VLOOKUP(B110,'All Names'!A$2:C$400,3,FALSE))</f>
        <v>St. Michaels</v>
      </c>
      <c r="E110" s="8">
        <f>IF(B110="","",IF((VLOOKUP(B110,'All Names'!A$2:D$400,4,FALSE)=A$46),"","X"))</f>
      </c>
      <c r="F110" s="10">
        <f t="shared" si="34"/>
        <v>999</v>
      </c>
      <c r="G110" s="10">
        <f t="shared" si="34"/>
        <v>999</v>
      </c>
      <c r="H110" s="10">
        <f t="shared" si="34"/>
        <v>63</v>
      </c>
      <c r="I110" s="10">
        <f t="shared" si="34"/>
        <v>999</v>
      </c>
      <c r="J110" s="10">
        <f t="shared" si="34"/>
        <v>999</v>
      </c>
      <c r="K110" s="10">
        <f t="shared" si="34"/>
        <v>999</v>
      </c>
      <c r="L110" s="10">
        <f t="shared" si="34"/>
        <v>999</v>
      </c>
      <c r="M110" s="10">
        <f t="shared" si="34"/>
        <v>999</v>
      </c>
      <c r="N110" s="10">
        <f t="shared" si="34"/>
        <v>999</v>
      </c>
      <c r="O110" s="10">
        <f t="shared" si="34"/>
        <v>999</v>
      </c>
      <c r="P110" s="10">
        <f t="shared" si="34"/>
        <v>999</v>
      </c>
      <c r="Q110" s="10">
        <f t="shared" si="34"/>
        <v>999</v>
      </c>
      <c r="R110" s="4"/>
      <c r="S110" s="4"/>
      <c r="T110" s="3">
        <f t="shared" si="33"/>
        <v>13</v>
      </c>
      <c r="U110" s="7">
        <v>587</v>
      </c>
      <c r="V110" s="8" t="s">
        <v>381</v>
      </c>
      <c r="W110" s="8" t="str">
        <f>IF(V110="","",VLOOKUP(U110,'All Names'!A$2:C$400,3,FALSE))</f>
        <v>St. Augustines</v>
      </c>
      <c r="X110" s="45"/>
      <c r="Y110" s="9">
        <f t="shared" si="35"/>
        <v>999</v>
      </c>
      <c r="Z110" s="9">
        <f t="shared" si="35"/>
        <v>999</v>
      </c>
      <c r="AA110" s="9">
        <f t="shared" si="35"/>
        <v>999</v>
      </c>
      <c r="AB110" s="9">
        <f t="shared" si="35"/>
        <v>999</v>
      </c>
      <c r="AC110" s="9">
        <f t="shared" si="35"/>
        <v>13</v>
      </c>
      <c r="AD110" s="9">
        <f t="shared" si="35"/>
        <v>999</v>
      </c>
      <c r="AE110" s="9">
        <f t="shared" si="35"/>
        <v>999</v>
      </c>
      <c r="AF110" s="9">
        <f t="shared" si="35"/>
        <v>999</v>
      </c>
      <c r="AG110" s="9">
        <f t="shared" si="35"/>
        <v>999</v>
      </c>
      <c r="AH110" s="9">
        <f t="shared" si="35"/>
        <v>999</v>
      </c>
      <c r="AI110" s="50">
        <f t="shared" si="35"/>
        <v>999</v>
      </c>
      <c r="AK110" s="4"/>
    </row>
    <row r="111" spans="1:37" ht="15">
      <c r="A111" s="3">
        <v>64</v>
      </c>
      <c r="B111" s="7">
        <v>523</v>
      </c>
      <c r="C111" s="8" t="str">
        <f>IF(B111="","",VLOOKUP(B111,'All Names'!A$2:B$400,2,FALSE))</f>
        <v>Ian O'Connell</v>
      </c>
      <c r="D111" s="8" t="str">
        <f>IF(B111="","",VLOOKUP(B111,'All Names'!A$2:C$400,3,FALSE))</f>
        <v>St. Augustines</v>
      </c>
      <c r="E111" s="8">
        <f>IF(B111="","",IF((VLOOKUP(B111,'All Names'!A$2:D$400,4,FALSE)=A$46),"","X"))</f>
      </c>
      <c r="F111" s="10">
        <f t="shared" si="34"/>
        <v>999</v>
      </c>
      <c r="G111" s="10">
        <f t="shared" si="34"/>
        <v>999</v>
      </c>
      <c r="H111" s="10">
        <f t="shared" si="34"/>
        <v>999</v>
      </c>
      <c r="I111" s="10">
        <f t="shared" si="34"/>
        <v>999</v>
      </c>
      <c r="J111" s="10">
        <f t="shared" si="34"/>
        <v>64</v>
      </c>
      <c r="K111" s="10">
        <f t="shared" si="34"/>
        <v>999</v>
      </c>
      <c r="L111" s="10">
        <f t="shared" si="34"/>
        <v>999</v>
      </c>
      <c r="M111" s="10">
        <f t="shared" si="34"/>
        <v>999</v>
      </c>
      <c r="N111" s="10">
        <f t="shared" si="34"/>
        <v>999</v>
      </c>
      <c r="O111" s="10">
        <f t="shared" si="34"/>
        <v>999</v>
      </c>
      <c r="P111" s="10">
        <f t="shared" si="34"/>
        <v>999</v>
      </c>
      <c r="Q111" s="10">
        <f t="shared" si="34"/>
        <v>999</v>
      </c>
      <c r="R111" s="4"/>
      <c r="S111" s="4"/>
      <c r="T111" s="3">
        <f t="shared" si="33"/>
        <v>14</v>
      </c>
      <c r="U111" s="7">
        <v>156</v>
      </c>
      <c r="V111" s="8" t="str">
        <f>IF(U111="","",VLOOKUP(U111,'All Names'!A$2:B$400,2,FALSE))</f>
        <v>Shannon McCabe</v>
      </c>
      <c r="W111" s="8" t="str">
        <f>IF(V111="","",VLOOKUP(U111,'All Names'!A$2:C$400,3,FALSE))</f>
        <v>Colaiste Eoin</v>
      </c>
      <c r="X111" s="45">
        <f>IF(U111="","",IF((VLOOKUP(U111,'All Names'!A$2:D$400,4,FALSE)=T$96),"","X"))</f>
      </c>
      <c r="Y111" s="9">
        <f t="shared" si="35"/>
        <v>14</v>
      </c>
      <c r="Z111" s="9">
        <f t="shared" si="35"/>
        <v>999</v>
      </c>
      <c r="AA111" s="9">
        <f t="shared" si="35"/>
        <v>999</v>
      </c>
      <c r="AB111" s="9">
        <f t="shared" si="35"/>
        <v>999</v>
      </c>
      <c r="AC111" s="9">
        <f t="shared" si="35"/>
        <v>999</v>
      </c>
      <c r="AD111" s="9">
        <f t="shared" si="35"/>
        <v>999</v>
      </c>
      <c r="AE111" s="9">
        <f t="shared" si="35"/>
        <v>999</v>
      </c>
      <c r="AF111" s="9">
        <f t="shared" si="35"/>
        <v>999</v>
      </c>
      <c r="AG111" s="9">
        <f t="shared" si="35"/>
        <v>999</v>
      </c>
      <c r="AH111" s="9">
        <f t="shared" si="35"/>
        <v>999</v>
      </c>
      <c r="AI111" s="50">
        <f t="shared" si="35"/>
        <v>999</v>
      </c>
      <c r="AK111" s="4"/>
    </row>
    <row r="112" spans="1:37" ht="15">
      <c r="A112" s="3">
        <v>65</v>
      </c>
      <c r="B112" s="7">
        <v>857</v>
      </c>
      <c r="C112" s="8" t="str">
        <f>IF(B112="","",VLOOKUP(B112,'All Names'!A$2:B$400,2,FALSE))</f>
        <v>Daire Farrelly</v>
      </c>
      <c r="D112" s="8" t="str">
        <f>IF(B112="","",VLOOKUP(B112,'All Names'!A$2:C$400,3,FALSE))</f>
        <v>St. Francis</v>
      </c>
      <c r="E112" s="8" t="str">
        <f>IF(B112="","",IF((VLOOKUP(B112,'All Names'!A$2:D$400,4,FALSE)=A$46),"","X"))</f>
        <v>X</v>
      </c>
      <c r="F112" s="10">
        <f t="shared" si="34"/>
        <v>999</v>
      </c>
      <c r="G112" s="10">
        <f t="shared" si="34"/>
        <v>999</v>
      </c>
      <c r="H112" s="10">
        <f t="shared" si="34"/>
        <v>999</v>
      </c>
      <c r="I112" s="10">
        <f t="shared" si="34"/>
        <v>999</v>
      </c>
      <c r="J112" s="10">
        <f t="shared" si="34"/>
        <v>999</v>
      </c>
      <c r="K112" s="10">
        <f t="shared" si="34"/>
        <v>999</v>
      </c>
      <c r="L112" s="10">
        <f t="shared" si="34"/>
        <v>999</v>
      </c>
      <c r="M112" s="10">
        <f t="shared" si="34"/>
        <v>999</v>
      </c>
      <c r="N112" s="10">
        <f t="shared" si="34"/>
        <v>65</v>
      </c>
      <c r="O112" s="10">
        <f t="shared" si="34"/>
        <v>999</v>
      </c>
      <c r="P112" s="10">
        <f t="shared" si="34"/>
        <v>999</v>
      </c>
      <c r="Q112" s="10">
        <f t="shared" si="34"/>
        <v>999</v>
      </c>
      <c r="R112" s="4"/>
      <c r="S112" s="4"/>
      <c r="T112" s="3">
        <f t="shared" si="33"/>
        <v>15</v>
      </c>
      <c r="U112" s="7">
        <v>823</v>
      </c>
      <c r="V112" s="8" t="str">
        <f>IF(U112="","",VLOOKUP(U112,'All Names'!A$2:B$400,2,FALSE))</f>
        <v>Laura Dunne</v>
      </c>
      <c r="W112" s="8" t="str">
        <f>IF(V112="","",VLOOKUP(U112,'All Names'!A$2:C$400,3,FALSE))</f>
        <v>St. Marks</v>
      </c>
      <c r="X112" s="45">
        <f>IF(U112="","",IF((VLOOKUP(U112,'All Names'!A$2:D$400,4,FALSE)=T$96),"","X"))</f>
      </c>
      <c r="Y112" s="9">
        <f t="shared" si="35"/>
        <v>999</v>
      </c>
      <c r="Z112" s="9">
        <f t="shared" si="35"/>
        <v>999</v>
      </c>
      <c r="AA112" s="9">
        <f t="shared" si="35"/>
        <v>999</v>
      </c>
      <c r="AB112" s="9">
        <f t="shared" si="35"/>
        <v>999</v>
      </c>
      <c r="AC112" s="9">
        <f t="shared" si="35"/>
        <v>999</v>
      </c>
      <c r="AD112" s="9">
        <f t="shared" si="35"/>
        <v>999</v>
      </c>
      <c r="AE112" s="9">
        <f t="shared" si="35"/>
        <v>999</v>
      </c>
      <c r="AF112" s="9">
        <f t="shared" si="35"/>
        <v>15</v>
      </c>
      <c r="AG112" s="9">
        <f t="shared" si="35"/>
        <v>999</v>
      </c>
      <c r="AH112" s="9">
        <f t="shared" si="35"/>
        <v>999</v>
      </c>
      <c r="AI112" s="50">
        <f t="shared" si="35"/>
        <v>999</v>
      </c>
      <c r="AK112" s="4"/>
    </row>
    <row r="113" spans="1:37" ht="15">
      <c r="A113" s="3">
        <v>66</v>
      </c>
      <c r="B113" s="7">
        <v>307</v>
      </c>
      <c r="C113" s="8" t="str">
        <f>IF(B113="","",VLOOKUP(B113,'All Names'!A$2:B$400,2,FALSE))</f>
        <v>Alen Raj</v>
      </c>
      <c r="D113" s="8" t="str">
        <f>IF(B113="","",VLOOKUP(B113,'All Names'!A$2:C$400,3,FALSE))</f>
        <v>St. Michaels</v>
      </c>
      <c r="E113" s="8">
        <f>IF(B113="","",IF((VLOOKUP(B113,'All Names'!A$2:D$400,4,FALSE)=A$46),"","X"))</f>
      </c>
      <c r="F113" s="10">
        <f t="shared" si="34"/>
        <v>999</v>
      </c>
      <c r="G113" s="10">
        <f t="shared" si="34"/>
        <v>999</v>
      </c>
      <c r="H113" s="10">
        <f t="shared" si="34"/>
        <v>66</v>
      </c>
      <c r="I113" s="10">
        <f t="shared" si="34"/>
        <v>999</v>
      </c>
      <c r="J113" s="10">
        <f t="shared" si="34"/>
        <v>999</v>
      </c>
      <c r="K113" s="10">
        <f t="shared" si="34"/>
        <v>999</v>
      </c>
      <c r="L113" s="10">
        <f t="shared" si="34"/>
        <v>999</v>
      </c>
      <c r="M113" s="10">
        <f t="shared" si="34"/>
        <v>999</v>
      </c>
      <c r="N113" s="10">
        <f t="shared" si="34"/>
        <v>999</v>
      </c>
      <c r="O113" s="10">
        <f t="shared" si="34"/>
        <v>999</v>
      </c>
      <c r="P113" s="10">
        <f t="shared" si="34"/>
        <v>999</v>
      </c>
      <c r="Q113" s="10">
        <f t="shared" si="34"/>
        <v>999</v>
      </c>
      <c r="R113" s="4"/>
      <c r="S113" s="4"/>
      <c r="T113" s="3">
        <f t="shared" si="33"/>
        <v>16</v>
      </c>
      <c r="U113" s="7">
        <v>913</v>
      </c>
      <c r="V113" s="8" t="str">
        <f>IF(U113="","",VLOOKUP(U113,'All Names'!A$2:B$400,2,FALSE))</f>
        <v>Clara O'Conell</v>
      </c>
      <c r="W113" s="8" t="str">
        <f>IF(V113="","",VLOOKUP(U113,'All Names'!A$2:C$400,3,FALSE))</f>
        <v>St. Ultan's</v>
      </c>
      <c r="X113" s="45">
        <f>IF(U113="","",IF((VLOOKUP(U113,'All Names'!A$2:D$400,4,FALSE)=T$96),"","X"))</f>
      </c>
      <c r="Y113" s="9">
        <f t="shared" si="35"/>
        <v>999</v>
      </c>
      <c r="Z113" s="9">
        <f t="shared" si="35"/>
        <v>999</v>
      </c>
      <c r="AA113" s="9">
        <f t="shared" si="35"/>
        <v>999</v>
      </c>
      <c r="AB113" s="9">
        <f t="shared" si="35"/>
        <v>999</v>
      </c>
      <c r="AC113" s="9">
        <f t="shared" si="35"/>
        <v>999</v>
      </c>
      <c r="AD113" s="9">
        <f t="shared" si="35"/>
        <v>999</v>
      </c>
      <c r="AE113" s="9">
        <f t="shared" si="35"/>
        <v>999</v>
      </c>
      <c r="AF113" s="9">
        <f t="shared" si="35"/>
        <v>999</v>
      </c>
      <c r="AG113" s="9">
        <f t="shared" si="35"/>
        <v>999</v>
      </c>
      <c r="AH113" s="9">
        <f t="shared" si="35"/>
        <v>16</v>
      </c>
      <c r="AI113" s="50">
        <f t="shared" si="35"/>
        <v>999</v>
      </c>
      <c r="AK113" s="4"/>
    </row>
    <row r="114" spans="1:37" ht="15">
      <c r="A114" s="3">
        <v>67</v>
      </c>
      <c r="B114" s="7">
        <v>557</v>
      </c>
      <c r="C114" s="8" t="str">
        <f>IF(B114="","",VLOOKUP(B114,'All Names'!A$2:B$400,2,FALSE))</f>
        <v>David Murphy</v>
      </c>
      <c r="D114" s="8" t="str">
        <f>IF(B114="","",VLOOKUP(B114,'All Names'!A$2:C$400,3,FALSE))</f>
        <v>St. Augustines</v>
      </c>
      <c r="E114" s="8">
        <f>IF(B114="","",IF((VLOOKUP(B114,'All Names'!A$2:D$400,4,FALSE)=A$46),"","X"))</f>
      </c>
      <c r="F114" s="10">
        <f t="shared" si="34"/>
        <v>999</v>
      </c>
      <c r="G114" s="10">
        <f t="shared" si="34"/>
        <v>999</v>
      </c>
      <c r="H114" s="10">
        <f t="shared" si="34"/>
        <v>999</v>
      </c>
      <c r="I114" s="10">
        <f t="shared" si="34"/>
        <v>999</v>
      </c>
      <c r="J114" s="10">
        <f t="shared" si="34"/>
        <v>67</v>
      </c>
      <c r="K114" s="10">
        <f t="shared" si="34"/>
        <v>999</v>
      </c>
      <c r="L114" s="10">
        <f t="shared" si="34"/>
        <v>999</v>
      </c>
      <c r="M114" s="10">
        <f t="shared" si="34"/>
        <v>999</v>
      </c>
      <c r="N114" s="10">
        <f t="shared" si="34"/>
        <v>999</v>
      </c>
      <c r="O114" s="10">
        <f t="shared" si="34"/>
        <v>999</v>
      </c>
      <c r="P114" s="10">
        <f t="shared" si="34"/>
        <v>999</v>
      </c>
      <c r="Q114" s="10">
        <f t="shared" si="34"/>
        <v>999</v>
      </c>
      <c r="R114" s="4"/>
      <c r="S114" s="4"/>
      <c r="T114" s="3">
        <f t="shared" si="33"/>
        <v>17</v>
      </c>
      <c r="U114" s="7">
        <v>579</v>
      </c>
      <c r="V114" s="8" t="str">
        <f>IF(U114="","",VLOOKUP(U114,'All Names'!A$2:B$400,2,FALSE))</f>
        <v>Aoife O'Donovan</v>
      </c>
      <c r="W114" s="8" t="str">
        <f>IF(V114="","",VLOOKUP(U114,'All Names'!A$2:C$400,3,FALSE))</f>
        <v>St. Augustines</v>
      </c>
      <c r="X114" s="45">
        <f>IF(U114="","",IF((VLOOKUP(U114,'All Names'!A$2:D$400,4,FALSE)=T$96),"","X"))</f>
      </c>
      <c r="Y114" s="9">
        <f t="shared" si="35"/>
        <v>999</v>
      </c>
      <c r="Z114" s="9">
        <f t="shared" si="35"/>
        <v>999</v>
      </c>
      <c r="AA114" s="9">
        <f t="shared" si="35"/>
        <v>999</v>
      </c>
      <c r="AB114" s="9">
        <f t="shared" si="35"/>
        <v>999</v>
      </c>
      <c r="AC114" s="9">
        <f t="shared" si="35"/>
        <v>17</v>
      </c>
      <c r="AD114" s="9">
        <f t="shared" si="35"/>
        <v>999</v>
      </c>
      <c r="AE114" s="9">
        <f t="shared" si="35"/>
        <v>999</v>
      </c>
      <c r="AF114" s="9">
        <f t="shared" si="35"/>
        <v>999</v>
      </c>
      <c r="AG114" s="9">
        <f t="shared" si="35"/>
        <v>999</v>
      </c>
      <c r="AH114" s="9">
        <f t="shared" si="35"/>
        <v>999</v>
      </c>
      <c r="AI114" s="50">
        <f t="shared" si="35"/>
        <v>999</v>
      </c>
      <c r="AK114" s="4"/>
    </row>
    <row r="115" spans="1:37" ht="15">
      <c r="A115" s="3">
        <v>68</v>
      </c>
      <c r="B115" s="7">
        <v>108</v>
      </c>
      <c r="C115" s="8" t="str">
        <f>IF(B115="","",VLOOKUP(B115,'All Names'!A$2:B$400,2,FALSE))</f>
        <v>Morgan Scot</v>
      </c>
      <c r="D115" s="8" t="str">
        <f>IF(B115="","",VLOOKUP(B115,'All Names'!A$2:C$400,3,FALSE))</f>
        <v>Colaiste Eoin</v>
      </c>
      <c r="E115" s="8">
        <f>IF(B115="","",IF((VLOOKUP(B115,'All Names'!A$2:D$400,4,FALSE)=A$46),"","X"))</f>
      </c>
      <c r="F115" s="10">
        <f t="shared" si="34"/>
        <v>68</v>
      </c>
      <c r="G115" s="10">
        <f t="shared" si="34"/>
        <v>999</v>
      </c>
      <c r="H115" s="10">
        <f t="shared" si="34"/>
        <v>999</v>
      </c>
      <c r="I115" s="10">
        <f t="shared" si="34"/>
        <v>999</v>
      </c>
      <c r="J115" s="10">
        <f t="shared" si="34"/>
        <v>999</v>
      </c>
      <c r="K115" s="10">
        <f t="shared" si="34"/>
        <v>999</v>
      </c>
      <c r="L115" s="10">
        <f t="shared" si="34"/>
        <v>999</v>
      </c>
      <c r="M115" s="10">
        <f t="shared" si="34"/>
        <v>999</v>
      </c>
      <c r="N115" s="10">
        <f t="shared" si="34"/>
        <v>999</v>
      </c>
      <c r="O115" s="10">
        <f t="shared" si="34"/>
        <v>999</v>
      </c>
      <c r="P115" s="10">
        <f t="shared" si="34"/>
        <v>999</v>
      </c>
      <c r="Q115" s="10">
        <f t="shared" si="34"/>
        <v>999</v>
      </c>
      <c r="R115" s="4"/>
      <c r="S115" s="4"/>
      <c r="T115" s="3">
        <f t="shared" si="33"/>
        <v>18</v>
      </c>
      <c r="U115" s="7">
        <v>824</v>
      </c>
      <c r="V115" s="8" t="str">
        <f>IF(U115="","",VLOOKUP(U115,'All Names'!A$2:B$400,2,FALSE))</f>
        <v>Jessica Carr</v>
      </c>
      <c r="W115" s="8" t="str">
        <f>IF(V115="","",VLOOKUP(U115,'All Names'!A$2:C$400,3,FALSE))</f>
        <v>St. Marks</v>
      </c>
      <c r="X115" s="45">
        <f>IF(U115="","",IF((VLOOKUP(U115,'All Names'!A$2:D$400,4,FALSE)=T$96),"","X"))</f>
      </c>
      <c r="Y115" s="9">
        <f t="shared" si="35"/>
        <v>999</v>
      </c>
      <c r="Z115" s="9">
        <f t="shared" si="35"/>
        <v>999</v>
      </c>
      <c r="AA115" s="9">
        <f t="shared" si="35"/>
        <v>999</v>
      </c>
      <c r="AB115" s="9">
        <f t="shared" si="35"/>
        <v>999</v>
      </c>
      <c r="AC115" s="9">
        <f t="shared" si="35"/>
        <v>999</v>
      </c>
      <c r="AD115" s="9">
        <f t="shared" si="35"/>
        <v>999</v>
      </c>
      <c r="AE115" s="9">
        <f t="shared" si="35"/>
        <v>999</v>
      </c>
      <c r="AF115" s="9">
        <f t="shared" si="35"/>
        <v>18</v>
      </c>
      <c r="AG115" s="9">
        <f t="shared" si="35"/>
        <v>999</v>
      </c>
      <c r="AH115" s="9">
        <f t="shared" si="35"/>
        <v>999</v>
      </c>
      <c r="AI115" s="50">
        <f t="shared" si="35"/>
        <v>999</v>
      </c>
      <c r="AK115" s="4"/>
    </row>
    <row r="116" spans="1:37" ht="15">
      <c r="A116" s="3">
        <v>69</v>
      </c>
      <c r="B116" s="7">
        <v>558</v>
      </c>
      <c r="C116" s="8" t="str">
        <f>IF(B116="","",VLOOKUP(B116,'All Names'!A$2:B$400,2,FALSE))</f>
        <v>Cillian Keating</v>
      </c>
      <c r="D116" s="8" t="str">
        <f>IF(B116="","",VLOOKUP(B116,'All Names'!A$2:C$400,3,FALSE))</f>
        <v>St. Augustines</v>
      </c>
      <c r="E116" s="8"/>
      <c r="F116" s="10">
        <f t="shared" si="34"/>
        <v>999</v>
      </c>
      <c r="G116" s="10">
        <f t="shared" si="34"/>
        <v>999</v>
      </c>
      <c r="H116" s="10">
        <f t="shared" si="34"/>
        <v>999</v>
      </c>
      <c r="I116" s="10">
        <f t="shared" si="34"/>
        <v>999</v>
      </c>
      <c r="J116" s="10">
        <f t="shared" si="34"/>
        <v>69</v>
      </c>
      <c r="K116" s="10">
        <f t="shared" si="34"/>
        <v>999</v>
      </c>
      <c r="L116" s="10">
        <f t="shared" si="34"/>
        <v>999</v>
      </c>
      <c r="M116" s="10">
        <f t="shared" si="34"/>
        <v>999</v>
      </c>
      <c r="N116" s="10">
        <f t="shared" si="34"/>
        <v>999</v>
      </c>
      <c r="O116" s="10">
        <f t="shared" si="34"/>
        <v>999</v>
      </c>
      <c r="P116" s="10">
        <f t="shared" si="34"/>
        <v>999</v>
      </c>
      <c r="Q116" s="10">
        <f t="shared" si="34"/>
        <v>999</v>
      </c>
      <c r="R116" s="4"/>
      <c r="S116" s="4"/>
      <c r="T116" s="3">
        <f t="shared" si="33"/>
        <v>19</v>
      </c>
      <c r="U116" s="7">
        <v>825</v>
      </c>
      <c r="V116" s="8" t="str">
        <f>IF(U116="","",VLOOKUP(U116,'All Names'!A$2:B$400,2,FALSE))</f>
        <v>Rebecca Stewart</v>
      </c>
      <c r="W116" s="8" t="str">
        <f>IF(V116="","",VLOOKUP(U116,'All Names'!A$2:C$400,3,FALSE))</f>
        <v>St. Marks</v>
      </c>
      <c r="X116" s="45">
        <f>IF(U116="","",IF((VLOOKUP(U116,'All Names'!A$2:D$400,4,FALSE)=T$96),"","X"))</f>
      </c>
      <c r="Y116" s="9">
        <f t="shared" si="35"/>
        <v>999</v>
      </c>
      <c r="Z116" s="9">
        <f t="shared" si="35"/>
        <v>999</v>
      </c>
      <c r="AA116" s="9">
        <f t="shared" si="35"/>
        <v>999</v>
      </c>
      <c r="AB116" s="9">
        <f t="shared" si="35"/>
        <v>999</v>
      </c>
      <c r="AC116" s="9">
        <f t="shared" si="35"/>
        <v>999</v>
      </c>
      <c r="AD116" s="9">
        <f t="shared" si="35"/>
        <v>999</v>
      </c>
      <c r="AE116" s="9">
        <f t="shared" si="35"/>
        <v>999</v>
      </c>
      <c r="AF116" s="9">
        <f t="shared" si="35"/>
        <v>19</v>
      </c>
      <c r="AG116" s="9">
        <f t="shared" si="35"/>
        <v>999</v>
      </c>
      <c r="AH116" s="9">
        <f t="shared" si="35"/>
        <v>999</v>
      </c>
      <c r="AI116" s="50">
        <f t="shared" si="35"/>
        <v>999</v>
      </c>
      <c r="AK116" s="4"/>
    </row>
    <row r="117" spans="1:37" ht="15">
      <c r="A117" s="3">
        <v>70</v>
      </c>
      <c r="B117" s="7">
        <v>705</v>
      </c>
      <c r="C117" s="8" t="str">
        <f>IF(B117="","",VLOOKUP(B117,'All Names'!A$2:B$400,2,FALSE))</f>
        <v>Derek Hubbard</v>
      </c>
      <c r="D117" s="8" t="str">
        <f>IF(B117="","",VLOOKUP(B117,'All Names'!A$2:C$400,3,FALSE))</f>
        <v>New Court</v>
      </c>
      <c r="E117" s="8">
        <f>IF(B117="","",IF((VLOOKUP(B117,'All Names'!A$2:D$400,4,FALSE)=A$46),"","X"))</f>
      </c>
      <c r="F117" s="10">
        <f t="shared" si="34"/>
        <v>999</v>
      </c>
      <c r="G117" s="10">
        <f t="shared" si="34"/>
        <v>999</v>
      </c>
      <c r="H117" s="10">
        <f t="shared" si="34"/>
        <v>999</v>
      </c>
      <c r="I117" s="10">
        <f t="shared" si="34"/>
        <v>999</v>
      </c>
      <c r="J117" s="10">
        <f t="shared" si="34"/>
        <v>999</v>
      </c>
      <c r="K117" s="10">
        <f t="shared" si="34"/>
        <v>999</v>
      </c>
      <c r="L117" s="10">
        <f t="shared" si="34"/>
        <v>70</v>
      </c>
      <c r="M117" s="10">
        <f t="shared" si="34"/>
        <v>999</v>
      </c>
      <c r="N117" s="10">
        <f t="shared" si="34"/>
        <v>999</v>
      </c>
      <c r="O117" s="10">
        <f t="shared" si="34"/>
        <v>999</v>
      </c>
      <c r="P117" s="10">
        <f t="shared" si="34"/>
        <v>999</v>
      </c>
      <c r="Q117" s="10">
        <f t="shared" si="34"/>
        <v>999</v>
      </c>
      <c r="R117" s="4"/>
      <c r="S117" s="4"/>
      <c r="T117" s="3">
        <f t="shared" si="33"/>
        <v>20</v>
      </c>
      <c r="U117" s="7">
        <v>584</v>
      </c>
      <c r="V117" s="8" t="str">
        <f>IF(U117="","",VLOOKUP(U117,'All Names'!A$2:B$400,2,FALSE))</f>
        <v>Sophie Kenny</v>
      </c>
      <c r="W117" s="8" t="str">
        <f>IF(V117="","",VLOOKUP(U117,'All Names'!A$2:C$400,3,FALSE))</f>
        <v>St. Augustines</v>
      </c>
      <c r="X117" s="45">
        <f>IF(U117="","",IF((VLOOKUP(U117,'All Names'!A$2:D$400,4,FALSE)=T$96),"","X"))</f>
      </c>
      <c r="Y117" s="9">
        <f t="shared" si="35"/>
        <v>999</v>
      </c>
      <c r="Z117" s="9">
        <f t="shared" si="35"/>
        <v>999</v>
      </c>
      <c r="AA117" s="9">
        <f t="shared" si="35"/>
        <v>999</v>
      </c>
      <c r="AB117" s="9">
        <f t="shared" si="35"/>
        <v>999</v>
      </c>
      <c r="AC117" s="9">
        <f t="shared" si="35"/>
        <v>20</v>
      </c>
      <c r="AD117" s="9">
        <f t="shared" si="35"/>
        <v>999</v>
      </c>
      <c r="AE117" s="9">
        <f t="shared" si="35"/>
        <v>999</v>
      </c>
      <c r="AF117" s="9">
        <f t="shared" si="35"/>
        <v>999</v>
      </c>
      <c r="AG117" s="9">
        <f t="shared" si="35"/>
        <v>999</v>
      </c>
      <c r="AH117" s="9">
        <f t="shared" si="35"/>
        <v>999</v>
      </c>
      <c r="AI117" s="50">
        <f t="shared" si="35"/>
        <v>999</v>
      </c>
      <c r="AK117" s="4"/>
    </row>
    <row r="118" spans="1:37" ht="15">
      <c r="A118" s="3">
        <v>71</v>
      </c>
      <c r="B118" s="7">
        <v>113</v>
      </c>
      <c r="C118" s="8" t="str">
        <f>IF(B118="","",VLOOKUP(B118,'All Names'!A$2:B$400,2,FALSE))</f>
        <v>Danial Porter</v>
      </c>
      <c r="D118" s="8" t="str">
        <f>IF(B118="","",VLOOKUP(B118,'All Names'!A$2:C$400,3,FALSE))</f>
        <v>Colaiste Eoin</v>
      </c>
      <c r="E118" s="8">
        <f>IF(B118="","",IF((VLOOKUP(B118,'All Names'!A$2:D$400,4,FALSE)=A$46),"","X"))</f>
      </c>
      <c r="F118" s="10">
        <f t="shared" si="34"/>
        <v>71</v>
      </c>
      <c r="G118" s="10">
        <f t="shared" si="34"/>
        <v>999</v>
      </c>
      <c r="H118" s="10">
        <f t="shared" si="34"/>
        <v>999</v>
      </c>
      <c r="I118" s="10">
        <f t="shared" si="34"/>
        <v>999</v>
      </c>
      <c r="J118" s="10">
        <f t="shared" si="34"/>
        <v>999</v>
      </c>
      <c r="K118" s="10">
        <f t="shared" si="34"/>
        <v>999</v>
      </c>
      <c r="L118" s="10">
        <f t="shared" si="34"/>
        <v>999</v>
      </c>
      <c r="M118" s="10">
        <f t="shared" si="34"/>
        <v>999</v>
      </c>
      <c r="N118" s="10">
        <f t="shared" si="34"/>
        <v>999</v>
      </c>
      <c r="O118" s="10">
        <f t="shared" si="34"/>
        <v>999</v>
      </c>
      <c r="P118" s="10">
        <f t="shared" si="34"/>
        <v>999</v>
      </c>
      <c r="Q118" s="10">
        <f t="shared" si="34"/>
        <v>999</v>
      </c>
      <c r="R118" s="4"/>
      <c r="S118" s="4"/>
      <c r="T118" s="3">
        <f t="shared" si="33"/>
        <v>21</v>
      </c>
      <c r="U118" s="7">
        <v>586</v>
      </c>
      <c r="V118" s="8" t="str">
        <f>IF(U118="","",VLOOKUP(U118,'All Names'!A$2:B$400,2,FALSE))</f>
        <v>Courtney Smith</v>
      </c>
      <c r="W118" s="8" t="str">
        <f>IF(V118="","",VLOOKUP(U118,'All Names'!A$2:C$400,3,FALSE))</f>
        <v>St. Augustines</v>
      </c>
      <c r="X118" s="45">
        <f>IF(U118="","",IF((VLOOKUP(U118,'All Names'!A$2:D$400,4,FALSE)=T$96),"","X"))</f>
      </c>
      <c r="Y118" s="9">
        <f t="shared" si="35"/>
        <v>999</v>
      </c>
      <c r="Z118" s="9">
        <f t="shared" si="35"/>
        <v>999</v>
      </c>
      <c r="AA118" s="9">
        <f t="shared" si="35"/>
        <v>999</v>
      </c>
      <c r="AB118" s="9">
        <f t="shared" si="35"/>
        <v>999</v>
      </c>
      <c r="AC118" s="9">
        <f t="shared" si="35"/>
        <v>21</v>
      </c>
      <c r="AD118" s="9">
        <f t="shared" si="35"/>
        <v>999</v>
      </c>
      <c r="AE118" s="9">
        <f t="shared" si="35"/>
        <v>999</v>
      </c>
      <c r="AF118" s="9">
        <f t="shared" si="35"/>
        <v>999</v>
      </c>
      <c r="AG118" s="9">
        <f t="shared" si="35"/>
        <v>999</v>
      </c>
      <c r="AH118" s="9">
        <f t="shared" si="35"/>
        <v>999</v>
      </c>
      <c r="AI118" s="50">
        <f t="shared" si="35"/>
        <v>999</v>
      </c>
      <c r="AK118" s="4"/>
    </row>
    <row r="119" spans="1:37" ht="15.75" thickBot="1">
      <c r="A119" s="3">
        <v>72</v>
      </c>
      <c r="B119" s="7">
        <v>112</v>
      </c>
      <c r="C119" s="8" t="str">
        <f>IF(B119="","",VLOOKUP(B119,'All Names'!A$2:B$400,2,FALSE))</f>
        <v>Robert McGuirk</v>
      </c>
      <c r="D119" s="8" t="str">
        <f>IF(B119="","",VLOOKUP(B119,'All Names'!A$2:C$400,3,FALSE))</f>
        <v>Colaiste Eoin</v>
      </c>
      <c r="E119" s="8">
        <f>IF(B119="","",IF((VLOOKUP(B119,'All Names'!A$2:D$400,4,FALSE)=A$46),"","X"))</f>
      </c>
      <c r="F119" s="10">
        <f t="shared" si="34"/>
        <v>72</v>
      </c>
      <c r="G119" s="10">
        <f t="shared" si="34"/>
        <v>999</v>
      </c>
      <c r="H119" s="10">
        <f t="shared" si="34"/>
        <v>999</v>
      </c>
      <c r="I119" s="10">
        <f t="shared" si="34"/>
        <v>999</v>
      </c>
      <c r="J119" s="10">
        <f t="shared" si="34"/>
        <v>999</v>
      </c>
      <c r="K119" s="10">
        <f t="shared" si="34"/>
        <v>999</v>
      </c>
      <c r="L119" s="10">
        <f t="shared" si="34"/>
        <v>999</v>
      </c>
      <c r="M119" s="10">
        <f t="shared" si="34"/>
        <v>999</v>
      </c>
      <c r="N119" s="10">
        <f t="shared" si="34"/>
        <v>999</v>
      </c>
      <c r="O119" s="10">
        <f t="shared" si="34"/>
        <v>999</v>
      </c>
      <c r="P119" s="10">
        <f t="shared" si="34"/>
        <v>999</v>
      </c>
      <c r="Q119" s="10">
        <f t="shared" si="34"/>
        <v>999</v>
      </c>
      <c r="R119" s="4"/>
      <c r="S119" s="4"/>
      <c r="T119" s="3">
        <f t="shared" si="33"/>
        <v>22</v>
      </c>
      <c r="U119" s="7">
        <v>575</v>
      </c>
      <c r="V119" s="8" t="str">
        <f>IF(U119="","",VLOOKUP(U119,'All Names'!A$2:B$400,2,FALSE))</f>
        <v>Aisling Morrin</v>
      </c>
      <c r="W119" s="8" t="str">
        <f>IF(V119="","",VLOOKUP(U119,'All Names'!A$2:C$400,3,FALSE))</f>
        <v>St. Augustines</v>
      </c>
      <c r="X119" s="45">
        <f>IF(U119="","",IF((VLOOKUP(U119,'All Names'!A$2:D$400,4,FALSE)=T$96),"","X"))</f>
      </c>
      <c r="Y119" s="9">
        <f t="shared" si="35"/>
        <v>999</v>
      </c>
      <c r="Z119" s="9">
        <f t="shared" si="35"/>
        <v>999</v>
      </c>
      <c r="AA119" s="9">
        <f t="shared" si="35"/>
        <v>999</v>
      </c>
      <c r="AB119" s="9">
        <f t="shared" si="35"/>
        <v>999</v>
      </c>
      <c r="AC119" s="9">
        <f t="shared" si="35"/>
        <v>22</v>
      </c>
      <c r="AD119" s="9">
        <f t="shared" si="35"/>
        <v>999</v>
      </c>
      <c r="AE119" s="9">
        <f t="shared" si="35"/>
        <v>999</v>
      </c>
      <c r="AF119" s="9">
        <f t="shared" si="35"/>
        <v>999</v>
      </c>
      <c r="AG119" s="9">
        <f t="shared" si="35"/>
        <v>999</v>
      </c>
      <c r="AH119" s="9">
        <f t="shared" si="35"/>
        <v>999</v>
      </c>
      <c r="AI119" s="50">
        <f t="shared" si="35"/>
        <v>999</v>
      </c>
      <c r="AK119" s="4"/>
    </row>
    <row r="120" spans="6:37" ht="15.75" thickBot="1">
      <c r="F120" s="11">
        <f aca="true" t="shared" si="36" ref="F120:Q120">IF(SUM(SMALL(F48:F119,1),SMALL(F48:F119,2),SMALL(F48:F119,3),SMALL(F48:F119,4))&lt;999,SUM(SMALL(F48:F119,1),SMALL(F48:F119,2),SMALL(F48:F119,3),SMALL(F48:F119,4)),1000)</f>
        <v>70</v>
      </c>
      <c r="G120" s="11">
        <f t="shared" si="36"/>
        <v>71</v>
      </c>
      <c r="H120" s="11">
        <f t="shared" si="36"/>
        <v>164</v>
      </c>
      <c r="I120" s="11">
        <f t="shared" si="36"/>
        <v>1000</v>
      </c>
      <c r="J120" s="11">
        <f t="shared" si="36"/>
        <v>82</v>
      </c>
      <c r="K120" s="11">
        <f t="shared" si="36"/>
        <v>136</v>
      </c>
      <c r="L120" s="11">
        <f t="shared" si="36"/>
        <v>107</v>
      </c>
      <c r="M120" s="11">
        <f t="shared" si="36"/>
        <v>70</v>
      </c>
      <c r="N120" s="11">
        <f t="shared" si="36"/>
        <v>86</v>
      </c>
      <c r="O120" s="11">
        <f t="shared" si="36"/>
        <v>43</v>
      </c>
      <c r="P120" s="11">
        <f t="shared" si="36"/>
        <v>43</v>
      </c>
      <c r="Q120" s="11">
        <f t="shared" si="36"/>
        <v>1000</v>
      </c>
      <c r="R120" s="4"/>
      <c r="S120" s="4"/>
      <c r="T120" s="3">
        <f t="shared" si="33"/>
        <v>23</v>
      </c>
      <c r="U120" s="7">
        <v>578</v>
      </c>
      <c r="V120" s="8" t="str">
        <f>IF(U120="","",VLOOKUP(U120,'All Names'!A$2:B$400,2,FALSE))</f>
        <v>Rebecca McGonagle</v>
      </c>
      <c r="W120" s="8" t="str">
        <f>IF(V120="","",VLOOKUP(U120,'All Names'!A$2:C$400,3,FALSE))</f>
        <v>St. Augustines</v>
      </c>
      <c r="X120" s="45">
        <f>IF(U120="","",IF((VLOOKUP(U120,'All Names'!A$2:D$400,4,FALSE)=T$96),"","X"))</f>
      </c>
      <c r="Y120" s="9">
        <f t="shared" si="35"/>
        <v>999</v>
      </c>
      <c r="Z120" s="9">
        <f t="shared" si="35"/>
        <v>999</v>
      </c>
      <c r="AA120" s="9">
        <f t="shared" si="35"/>
        <v>999</v>
      </c>
      <c r="AB120" s="9">
        <f t="shared" si="35"/>
        <v>999</v>
      </c>
      <c r="AC120" s="9">
        <f t="shared" si="35"/>
        <v>23</v>
      </c>
      <c r="AD120" s="9">
        <f t="shared" si="35"/>
        <v>999</v>
      </c>
      <c r="AE120" s="9">
        <f t="shared" si="35"/>
        <v>999</v>
      </c>
      <c r="AF120" s="9">
        <f t="shared" si="35"/>
        <v>999</v>
      </c>
      <c r="AG120" s="9">
        <f t="shared" si="35"/>
        <v>999</v>
      </c>
      <c r="AH120" s="9">
        <f t="shared" si="35"/>
        <v>999</v>
      </c>
      <c r="AI120" s="50">
        <f t="shared" si="35"/>
        <v>999</v>
      </c>
      <c r="AK120" s="4"/>
    </row>
    <row r="121" spans="6:37" ht="15.75" thickBot="1">
      <c r="F121" s="12" t="str">
        <f aca="true" t="shared" si="37" ref="F121:Q121">F47</f>
        <v>Colaiste Eoin</v>
      </c>
      <c r="G121" s="12" t="str">
        <f t="shared" si="37"/>
        <v>St. Peters</v>
      </c>
      <c r="H121" s="12" t="str">
        <f t="shared" si="37"/>
        <v>St. Michaels</v>
      </c>
      <c r="I121" s="12" t="str">
        <f t="shared" si="37"/>
        <v>St. Josephs</v>
      </c>
      <c r="J121" s="12" t="str">
        <f t="shared" si="37"/>
        <v>St. Augustines</v>
      </c>
      <c r="K121" s="12" t="str">
        <f t="shared" si="37"/>
        <v>Sc. Chiarain</v>
      </c>
      <c r="L121" s="12" t="str">
        <f t="shared" si="37"/>
        <v>New Court</v>
      </c>
      <c r="M121" s="12" t="str">
        <f t="shared" si="37"/>
        <v>St. Marks</v>
      </c>
      <c r="N121" s="12" t="str">
        <f t="shared" si="37"/>
        <v>St. Francis</v>
      </c>
      <c r="O121" s="12" t="str">
        <f t="shared" si="37"/>
        <v>St. Ultan's</v>
      </c>
      <c r="P121" s="12" t="str">
        <f t="shared" si="37"/>
        <v>St. Ultan's</v>
      </c>
      <c r="Q121" s="12" t="str">
        <f t="shared" si="37"/>
        <v>Wexford</v>
      </c>
      <c r="R121" s="4"/>
      <c r="S121" s="4"/>
      <c r="Y121" s="11">
        <f aca="true" t="shared" si="38" ref="Y121:AI121">IF(SUM(SMALL(Y98:Y120,1),SMALL(Y98:Y120,2),SMALL(Y98:Y120,3),SMALL(Y98:Y120,4))&lt;999,SUM(SMALL(Y98:Y120,1),SMALL(Y98:Y120,2),SMALL(Y98:Y120,3),SMALL(Y98:Y120,4)),1000)</f>
        <v>1000</v>
      </c>
      <c r="Z121" s="11">
        <f t="shared" si="38"/>
        <v>1000</v>
      </c>
      <c r="AA121" s="11">
        <f t="shared" si="38"/>
        <v>1000</v>
      </c>
      <c r="AB121" s="11">
        <f t="shared" si="38"/>
        <v>1000</v>
      </c>
      <c r="AC121" s="11">
        <f t="shared" si="38"/>
        <v>36</v>
      </c>
      <c r="AD121" s="11">
        <f t="shared" si="38"/>
        <v>1000</v>
      </c>
      <c r="AE121" s="11">
        <f t="shared" si="38"/>
        <v>1000</v>
      </c>
      <c r="AF121" s="11">
        <f t="shared" si="38"/>
        <v>55</v>
      </c>
      <c r="AG121" s="11">
        <f t="shared" si="38"/>
        <v>1000</v>
      </c>
      <c r="AH121" s="49">
        <f t="shared" si="38"/>
        <v>32</v>
      </c>
      <c r="AI121" s="51">
        <f t="shared" si="38"/>
        <v>1000</v>
      </c>
      <c r="AK121" s="4"/>
    </row>
    <row r="122" spans="6:37" ht="15.75" thickBot="1"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4"/>
      <c r="S122" s="4"/>
      <c r="Y122" s="12" t="str">
        <f aca="true" t="shared" si="39" ref="Y122:AI122">Y97</f>
        <v>Colaiste Eoin</v>
      </c>
      <c r="Z122" s="12" t="str">
        <f t="shared" si="39"/>
        <v>St. Peters</v>
      </c>
      <c r="AA122" s="12" t="str">
        <f t="shared" si="39"/>
        <v>St. Michaels</v>
      </c>
      <c r="AB122" s="12" t="str">
        <f t="shared" si="39"/>
        <v>St. Josephs</v>
      </c>
      <c r="AC122" s="12" t="str">
        <f t="shared" si="39"/>
        <v>St. Augustines</v>
      </c>
      <c r="AD122" s="12" t="str">
        <f t="shared" si="39"/>
        <v>Sc. Chiarain</v>
      </c>
      <c r="AE122" s="12" t="str">
        <f t="shared" si="39"/>
        <v>New Court</v>
      </c>
      <c r="AF122" s="12" t="str">
        <f t="shared" si="39"/>
        <v>St. Marks</v>
      </c>
      <c r="AG122" s="12" t="str">
        <f t="shared" si="39"/>
        <v>St. Francis</v>
      </c>
      <c r="AH122" s="12" t="str">
        <f t="shared" si="39"/>
        <v>St. Ultan's</v>
      </c>
      <c r="AI122" s="12" t="str">
        <f t="shared" si="39"/>
        <v>Wexford</v>
      </c>
      <c r="AK122" s="4"/>
    </row>
    <row r="123" spans="1:37" ht="16.5" thickBot="1">
      <c r="A123" s="90" t="s">
        <v>229</v>
      </c>
      <c r="B123" s="91"/>
      <c r="C123" s="91"/>
      <c r="D123" s="9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4"/>
      <c r="S123" s="4"/>
      <c r="Y123" s="13"/>
      <c r="Z123" s="13"/>
      <c r="AA123" s="13"/>
      <c r="AB123" s="13"/>
      <c r="AC123" s="13"/>
      <c r="AD123" s="13"/>
      <c r="AE123" s="13"/>
      <c r="AF123" s="13"/>
      <c r="AG123" s="34"/>
      <c r="AK123" s="4"/>
    </row>
    <row r="124" spans="1:37" ht="16.5" thickBot="1">
      <c r="A124" s="14">
        <v>1</v>
      </c>
      <c r="B124" s="101" t="str">
        <f>IF(SMALL(F$120:Q$120,1)=1000,"",HLOOKUP(SMALL(F$120:Q$120,1),F$120:Q$121,2,FALSE))</f>
        <v>St. Ultan's</v>
      </c>
      <c r="C124" s="101"/>
      <c r="D124" s="10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4"/>
      <c r="S124" s="4"/>
      <c r="T124" s="90" t="s">
        <v>239</v>
      </c>
      <c r="U124" s="91"/>
      <c r="V124" s="91"/>
      <c r="W124" s="92"/>
      <c r="Y124" s="13"/>
      <c r="Z124" s="13"/>
      <c r="AA124" s="13"/>
      <c r="AB124" s="13"/>
      <c r="AC124" s="13"/>
      <c r="AD124" s="13"/>
      <c r="AE124" s="13"/>
      <c r="AF124" s="13"/>
      <c r="AG124" s="34"/>
      <c r="AK124" s="4"/>
    </row>
    <row r="125" spans="1:37" ht="15.75" thickBot="1">
      <c r="A125" s="14">
        <v>2</v>
      </c>
      <c r="B125" s="101" t="s">
        <v>258</v>
      </c>
      <c r="C125" s="101"/>
      <c r="D125" s="10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4"/>
      <c r="S125" s="4"/>
      <c r="T125" s="14">
        <v>1</v>
      </c>
      <c r="U125" s="101" t="str">
        <f>IF(SMALL(Y$121:AI$121,1)=1000,"",HLOOKUP(SMALL(Y$121:AI$121,1),Y$121:AI$122,2,FALSE))</f>
        <v>St. Ultan's</v>
      </c>
      <c r="V125" s="101"/>
      <c r="W125" s="102"/>
      <c r="Y125" s="13"/>
      <c r="Z125" s="13"/>
      <c r="AA125" s="13"/>
      <c r="AB125" s="13"/>
      <c r="AC125" s="13"/>
      <c r="AD125" s="13"/>
      <c r="AE125" s="13"/>
      <c r="AF125" s="13"/>
      <c r="AG125" s="34"/>
      <c r="AK125" s="4"/>
    </row>
    <row r="126" spans="1:37" ht="15.75" thickBot="1">
      <c r="A126" s="14">
        <v>3</v>
      </c>
      <c r="B126" s="93" t="str">
        <f>IF(SMALL(F$120:Q$120,3)=1000,"",HLOOKUP(SMALL(F$120:Q$120,3),F$120:Q$121,2,FALSE))</f>
        <v>Colaiste Eoin</v>
      </c>
      <c r="C126" s="94"/>
      <c r="D126" s="95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4"/>
      <c r="S126" s="4"/>
      <c r="T126" s="14">
        <v>2</v>
      </c>
      <c r="U126" s="101" t="str">
        <f>IF(SMALL(Y$121:AF$121,2)=1000,"",HLOOKUP(SMALL(Y$121:AI$121,2),Y$121:AF$122,2,FALSE))</f>
        <v>St. Augustines</v>
      </c>
      <c r="V126" s="101"/>
      <c r="W126" s="102"/>
      <c r="Y126" s="13"/>
      <c r="Z126" s="13"/>
      <c r="AA126" s="13"/>
      <c r="AB126" s="13"/>
      <c r="AC126" s="13"/>
      <c r="AD126" s="13"/>
      <c r="AE126" s="13"/>
      <c r="AF126" s="13"/>
      <c r="AG126" s="34"/>
      <c r="AK126" s="4"/>
    </row>
    <row r="127" spans="6:37" ht="15.75" thickBot="1"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4"/>
      <c r="S127" s="4"/>
      <c r="T127" s="14">
        <v>3</v>
      </c>
      <c r="U127" s="93" t="str">
        <f>IF(SMALL(Y$121:AI$121,3)=1000,"",HLOOKUP(SMALL(Y$121:AF$121,3),Y$121:AF$122,2,FALSE))</f>
        <v>Colaiste Eoin</v>
      </c>
      <c r="V127" s="94"/>
      <c r="W127" s="95"/>
      <c r="Y127" s="13"/>
      <c r="Z127" s="13"/>
      <c r="AA127" s="13"/>
      <c r="AB127" s="13"/>
      <c r="AC127" s="13"/>
      <c r="AD127" s="13"/>
      <c r="AE127" s="13"/>
      <c r="AF127" s="13"/>
      <c r="AG127" s="34"/>
      <c r="AK127" s="4"/>
    </row>
    <row r="128" spans="1:37" ht="15.75" thickBot="1">
      <c r="A128" s="4"/>
      <c r="B128" s="15"/>
      <c r="C128" s="4"/>
      <c r="D128" s="4"/>
      <c r="E128" s="4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4"/>
      <c r="S128" s="4"/>
      <c r="Y128" s="13"/>
      <c r="Z128" s="13"/>
      <c r="AA128" s="13"/>
      <c r="AB128" s="13"/>
      <c r="AC128" s="13"/>
      <c r="AD128" s="13"/>
      <c r="AE128" s="13"/>
      <c r="AF128" s="13"/>
      <c r="AG128" s="34"/>
      <c r="AK128" s="4"/>
    </row>
    <row r="129" spans="1:37" ht="16.5" thickBot="1">
      <c r="A129" s="90" t="s">
        <v>320</v>
      </c>
      <c r="B129" s="91"/>
      <c r="C129" s="91"/>
      <c r="D129" s="92"/>
      <c r="R129" s="4"/>
      <c r="S129" s="4"/>
      <c r="T129" s="4"/>
      <c r="U129" s="15"/>
      <c r="V129" s="4"/>
      <c r="W129" s="4"/>
      <c r="X129" s="4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4"/>
    </row>
    <row r="130" spans="1:37" ht="15.75" thickBot="1">
      <c r="A130" s="5" t="s">
        <v>332</v>
      </c>
      <c r="B130" s="5" t="s">
        <v>331</v>
      </c>
      <c r="C130" s="5" t="s">
        <v>329</v>
      </c>
      <c r="D130" s="5" t="s">
        <v>330</v>
      </c>
      <c r="F130" s="6" t="str">
        <f>F$2</f>
        <v>Colaiste Eoin</v>
      </c>
      <c r="G130" s="6" t="str">
        <f aca="true" t="shared" si="40" ref="G130:Q130">G$2</f>
        <v>St. Peters</v>
      </c>
      <c r="H130" s="6" t="str">
        <f t="shared" si="40"/>
        <v>St. Michaels</v>
      </c>
      <c r="I130" s="6" t="str">
        <f t="shared" si="40"/>
        <v>St. Josephs</v>
      </c>
      <c r="J130" s="6" t="str">
        <f t="shared" si="40"/>
        <v>St. Augustines</v>
      </c>
      <c r="K130" s="6" t="str">
        <f t="shared" si="40"/>
        <v>Sc. Chiarain</v>
      </c>
      <c r="L130" s="6" t="str">
        <f t="shared" si="40"/>
        <v>New Court</v>
      </c>
      <c r="M130" s="6" t="str">
        <f t="shared" si="40"/>
        <v>St. Marks</v>
      </c>
      <c r="N130" s="6" t="str">
        <f t="shared" si="40"/>
        <v>St. Francis</v>
      </c>
      <c r="O130" s="6" t="str">
        <f t="shared" si="40"/>
        <v>St. Ultan's</v>
      </c>
      <c r="P130" s="6" t="str">
        <f t="shared" si="40"/>
        <v>St. Ultan's</v>
      </c>
      <c r="Q130" s="6" t="str">
        <f t="shared" si="40"/>
        <v>Wexford</v>
      </c>
      <c r="R130" s="4"/>
      <c r="S130" s="4"/>
      <c r="AG130" s="34"/>
      <c r="AK130" s="4"/>
    </row>
    <row r="131" spans="1:37" ht="16.5" thickBot="1">
      <c r="A131" s="3">
        <v>1</v>
      </c>
      <c r="B131" s="7">
        <v>956</v>
      </c>
      <c r="C131" s="8" t="str">
        <f>IF(B131="","",VLOOKUP(B131,'All Names'!A$2:B$400,2,FALSE))</f>
        <v>Cameron Whitehead</v>
      </c>
      <c r="D131" s="8" t="str">
        <f>IF(B131="","",VLOOKUP(B131,'All Names'!A$2:C$400,3,FALSE))</f>
        <v>Wexford</v>
      </c>
      <c r="E131" s="8">
        <v>4.02</v>
      </c>
      <c r="F131" s="10">
        <f aca="true" t="shared" si="41" ref="F131:Q141">IF($D131=F$2,$A131,999)</f>
        <v>999</v>
      </c>
      <c r="G131" s="10">
        <f t="shared" si="41"/>
        <v>999</v>
      </c>
      <c r="H131" s="10">
        <f t="shared" si="41"/>
        <v>999</v>
      </c>
      <c r="I131" s="10">
        <f t="shared" si="41"/>
        <v>999</v>
      </c>
      <c r="J131" s="10">
        <f t="shared" si="41"/>
        <v>999</v>
      </c>
      <c r="K131" s="10">
        <f t="shared" si="41"/>
        <v>999</v>
      </c>
      <c r="L131" s="10">
        <f t="shared" si="41"/>
        <v>999</v>
      </c>
      <c r="M131" s="10">
        <f t="shared" si="41"/>
        <v>999</v>
      </c>
      <c r="N131" s="10">
        <f t="shared" si="41"/>
        <v>999</v>
      </c>
      <c r="O131" s="10">
        <f t="shared" si="41"/>
        <v>999</v>
      </c>
      <c r="P131" s="10">
        <f t="shared" si="41"/>
        <v>999</v>
      </c>
      <c r="Q131" s="10">
        <f t="shared" si="41"/>
        <v>1</v>
      </c>
      <c r="R131" s="4"/>
      <c r="S131" s="4"/>
      <c r="T131" s="98" t="s">
        <v>237</v>
      </c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100"/>
      <c r="AG131" s="34"/>
      <c r="AK131" s="4"/>
    </row>
    <row r="132" spans="1:37" ht="15.75" thickBot="1">
      <c r="A132" s="3">
        <v>2</v>
      </c>
      <c r="B132" s="7">
        <v>859</v>
      </c>
      <c r="C132" s="8" t="str">
        <f>IF(B132="","",VLOOKUP(B132,'All Names'!A$2:B$400,2,FALSE))</f>
        <v>Christian Hartford</v>
      </c>
      <c r="D132" s="8" t="str">
        <f>IF(B132="","",VLOOKUP(B132,'All Names'!A$2:C$400,3,FALSE))</f>
        <v>St. Francis</v>
      </c>
      <c r="E132" s="8">
        <f>IF(B132="","",IF((VLOOKUP(B132,'All Names'!A$2:D$400,4,FALSE)=A$129),"","X"))</f>
      </c>
      <c r="F132" s="10">
        <f t="shared" si="41"/>
        <v>999</v>
      </c>
      <c r="G132" s="10">
        <f t="shared" si="41"/>
        <v>999</v>
      </c>
      <c r="H132" s="10">
        <f t="shared" si="41"/>
        <v>999</v>
      </c>
      <c r="I132" s="10">
        <f t="shared" si="41"/>
        <v>999</v>
      </c>
      <c r="J132" s="10">
        <f t="shared" si="41"/>
        <v>999</v>
      </c>
      <c r="K132" s="10">
        <f t="shared" si="41"/>
        <v>999</v>
      </c>
      <c r="L132" s="10">
        <f t="shared" si="41"/>
        <v>999</v>
      </c>
      <c r="M132" s="10">
        <f t="shared" si="41"/>
        <v>999</v>
      </c>
      <c r="N132" s="10">
        <f t="shared" si="41"/>
        <v>2</v>
      </c>
      <c r="O132" s="10">
        <f t="shared" si="41"/>
        <v>999</v>
      </c>
      <c r="P132" s="10">
        <f t="shared" si="41"/>
        <v>999</v>
      </c>
      <c r="Q132" s="10">
        <f t="shared" si="41"/>
        <v>999</v>
      </c>
      <c r="R132" s="4"/>
      <c r="S132" s="4"/>
      <c r="T132" s="38" t="str">
        <f>Y$2</f>
        <v>Colaiste Eoin</v>
      </c>
      <c r="U132" s="38" t="str">
        <f aca="true" t="shared" si="42" ref="U132:AA132">Z$2</f>
        <v>St. Peters</v>
      </c>
      <c r="V132" s="38" t="str">
        <f t="shared" si="42"/>
        <v>St. Michaels</v>
      </c>
      <c r="W132" s="38" t="str">
        <f t="shared" si="42"/>
        <v>St. Josephs</v>
      </c>
      <c r="X132" s="38" t="str">
        <f t="shared" si="42"/>
        <v>St. Augustines</v>
      </c>
      <c r="Y132" s="38" t="str">
        <f t="shared" si="42"/>
        <v>Sc. Chiarain</v>
      </c>
      <c r="Z132" s="38" t="str">
        <f t="shared" si="42"/>
        <v>New Court</v>
      </c>
      <c r="AA132" s="38" t="str">
        <f t="shared" si="42"/>
        <v>St. Marks</v>
      </c>
      <c r="AB132" s="38" t="str">
        <f>AG$2</f>
        <v>St. Francis</v>
      </c>
      <c r="AC132" s="38" t="str">
        <f>AH$2</f>
        <v>St. Ultan's</v>
      </c>
      <c r="AD132" s="38" t="str">
        <f>AI$2</f>
        <v>Wexford</v>
      </c>
      <c r="AF132" s="34"/>
      <c r="AK132" s="4"/>
    </row>
    <row r="133" spans="1:37" ht="15">
      <c r="A133" s="3">
        <v>3</v>
      </c>
      <c r="B133" s="7">
        <v>543</v>
      </c>
      <c r="C133" s="8" t="str">
        <f>IF(B133="","",VLOOKUP(B133,'All Names'!A$2:B$400,2,FALSE))</f>
        <v>Ross Hughes</v>
      </c>
      <c r="D133" s="8" t="str">
        <f>IF(B133="","",VLOOKUP(B133,'All Names'!A$2:C$400,3,FALSE))</f>
        <v>St. Augustines</v>
      </c>
      <c r="E133" s="8">
        <f>IF(B133="","",IF((VLOOKUP(B133,'All Names'!A$2:D$400,4,FALSE)=A$129),"","X"))</f>
      </c>
      <c r="F133" s="10">
        <f t="shared" si="41"/>
        <v>999</v>
      </c>
      <c r="G133" s="10">
        <f t="shared" si="41"/>
        <v>999</v>
      </c>
      <c r="H133" s="10">
        <f t="shared" si="41"/>
        <v>999</v>
      </c>
      <c r="I133" s="10">
        <f t="shared" si="41"/>
        <v>999</v>
      </c>
      <c r="J133" s="10">
        <f t="shared" si="41"/>
        <v>3</v>
      </c>
      <c r="K133" s="10">
        <f t="shared" si="41"/>
        <v>999</v>
      </c>
      <c r="L133" s="10">
        <f t="shared" si="41"/>
        <v>999</v>
      </c>
      <c r="M133" s="10">
        <f t="shared" si="41"/>
        <v>999</v>
      </c>
      <c r="N133" s="10">
        <f t="shared" si="41"/>
        <v>999</v>
      </c>
      <c r="O133" s="10">
        <f t="shared" si="41"/>
        <v>999</v>
      </c>
      <c r="P133" s="10">
        <f t="shared" si="41"/>
        <v>999</v>
      </c>
      <c r="Q133" s="10">
        <f t="shared" si="41"/>
        <v>999</v>
      </c>
      <c r="R133" s="4"/>
      <c r="S133" s="4"/>
      <c r="T133" s="17">
        <f aca="true" t="shared" si="43" ref="T133:AD133">IF($U16=T132,5,0)</f>
        <v>0</v>
      </c>
      <c r="U133" s="17">
        <f t="shared" si="43"/>
        <v>0</v>
      </c>
      <c r="V133" s="17">
        <f t="shared" si="43"/>
        <v>0</v>
      </c>
      <c r="W133" s="17">
        <f t="shared" si="43"/>
        <v>0</v>
      </c>
      <c r="X133" s="18">
        <f t="shared" si="43"/>
        <v>0</v>
      </c>
      <c r="Y133" s="19">
        <f t="shared" si="43"/>
        <v>0</v>
      </c>
      <c r="Z133" s="19">
        <f t="shared" si="43"/>
        <v>0</v>
      </c>
      <c r="AA133" s="19">
        <f t="shared" si="43"/>
        <v>0</v>
      </c>
      <c r="AB133" s="19">
        <f t="shared" si="43"/>
        <v>0</v>
      </c>
      <c r="AC133" s="19">
        <f t="shared" si="43"/>
        <v>0</v>
      </c>
      <c r="AD133" s="19">
        <f t="shared" si="43"/>
        <v>0</v>
      </c>
      <c r="AF133" s="34"/>
      <c r="AK133" s="4"/>
    </row>
    <row r="134" spans="1:37" ht="15">
      <c r="A134" s="3">
        <v>4</v>
      </c>
      <c r="B134" s="7">
        <v>547</v>
      </c>
      <c r="C134" s="8" t="str">
        <f>IF(B134="","",VLOOKUP(B134,'All Names'!A$2:B$400,2,FALSE))</f>
        <v>Callum Thompson</v>
      </c>
      <c r="D134" s="8" t="str">
        <f>IF(B134="","",VLOOKUP(B134,'All Names'!A$2:C$400,3,FALSE))</f>
        <v>St. Augustines</v>
      </c>
      <c r="E134" s="8">
        <f>IF(B134="","",IF((VLOOKUP(B134,'All Names'!A$2:D$400,4,FALSE)=A$129),"","X"))</f>
      </c>
      <c r="F134" s="10">
        <f t="shared" si="41"/>
        <v>999</v>
      </c>
      <c r="G134" s="10">
        <f t="shared" si="41"/>
        <v>999</v>
      </c>
      <c r="H134" s="10">
        <f t="shared" si="41"/>
        <v>999</v>
      </c>
      <c r="I134" s="10">
        <f t="shared" si="41"/>
        <v>999</v>
      </c>
      <c r="J134" s="10">
        <f t="shared" si="41"/>
        <v>4</v>
      </c>
      <c r="K134" s="10">
        <f t="shared" si="41"/>
        <v>999</v>
      </c>
      <c r="L134" s="10">
        <f t="shared" si="41"/>
        <v>999</v>
      </c>
      <c r="M134" s="10">
        <f t="shared" si="41"/>
        <v>999</v>
      </c>
      <c r="N134" s="10">
        <f t="shared" si="41"/>
        <v>999</v>
      </c>
      <c r="O134" s="10">
        <f t="shared" si="41"/>
        <v>999</v>
      </c>
      <c r="P134" s="10">
        <f t="shared" si="41"/>
        <v>999</v>
      </c>
      <c r="Q134" s="10">
        <f t="shared" si="41"/>
        <v>999</v>
      </c>
      <c r="R134" s="4"/>
      <c r="S134" s="4"/>
      <c r="T134" s="17">
        <f aca="true" t="shared" si="44" ref="T134:AD134">IF($U17=T132,3,0)</f>
        <v>0</v>
      </c>
      <c r="U134" s="17">
        <f t="shared" si="44"/>
        <v>0</v>
      </c>
      <c r="V134" s="17">
        <f t="shared" si="44"/>
        <v>0</v>
      </c>
      <c r="W134" s="17">
        <f t="shared" si="44"/>
        <v>0</v>
      </c>
      <c r="X134" s="18">
        <f t="shared" si="44"/>
        <v>0</v>
      </c>
      <c r="Y134" s="20">
        <f t="shared" si="44"/>
        <v>0</v>
      </c>
      <c r="Z134" s="20">
        <f t="shared" si="44"/>
        <v>0</v>
      </c>
      <c r="AA134" s="20">
        <f t="shared" si="44"/>
        <v>0</v>
      </c>
      <c r="AB134" s="20">
        <f t="shared" si="44"/>
        <v>0</v>
      </c>
      <c r="AC134" s="20">
        <f t="shared" si="44"/>
        <v>0</v>
      </c>
      <c r="AD134" s="20">
        <f t="shared" si="44"/>
        <v>0</v>
      </c>
      <c r="AF134" s="34"/>
      <c r="AK134" s="4"/>
    </row>
    <row r="135" spans="1:37" ht="15">
      <c r="A135" s="3">
        <v>5</v>
      </c>
      <c r="B135" s="7">
        <v>402</v>
      </c>
      <c r="C135" s="8" t="str">
        <f>IF(B135="","",VLOOKUP(B135,'All Names'!A$2:B$400,2,FALSE))</f>
        <v>Conor Murray</v>
      </c>
      <c r="D135" s="8" t="str">
        <f>IF(B135="","",VLOOKUP(B135,'All Names'!A$2:C$400,3,FALSE))</f>
        <v>St. Josephs</v>
      </c>
      <c r="E135" s="8" t="str">
        <f>IF(B135="","",IF((VLOOKUP(B135,'All Names'!A$2:D$400,4,FALSE)=A$129),"","X"))</f>
        <v>X</v>
      </c>
      <c r="F135" s="10">
        <f t="shared" si="41"/>
        <v>999</v>
      </c>
      <c r="G135" s="10">
        <f t="shared" si="41"/>
        <v>999</v>
      </c>
      <c r="H135" s="10">
        <f t="shared" si="41"/>
        <v>999</v>
      </c>
      <c r="I135" s="10">
        <f t="shared" si="41"/>
        <v>5</v>
      </c>
      <c r="J135" s="10">
        <f t="shared" si="41"/>
        <v>999</v>
      </c>
      <c r="K135" s="10">
        <f t="shared" si="41"/>
        <v>999</v>
      </c>
      <c r="L135" s="10">
        <f t="shared" si="41"/>
        <v>999</v>
      </c>
      <c r="M135" s="10">
        <f t="shared" si="41"/>
        <v>999</v>
      </c>
      <c r="N135" s="10">
        <f t="shared" si="41"/>
        <v>999</v>
      </c>
      <c r="O135" s="10">
        <f t="shared" si="41"/>
        <v>999</v>
      </c>
      <c r="P135" s="10">
        <f t="shared" si="41"/>
        <v>999</v>
      </c>
      <c r="Q135" s="10">
        <f t="shared" si="41"/>
        <v>999</v>
      </c>
      <c r="R135" s="4"/>
      <c r="S135" s="4"/>
      <c r="T135" s="17">
        <f aca="true" t="shared" si="45" ref="T135:AD135">IF($U18=T132,1,0)</f>
        <v>0</v>
      </c>
      <c r="U135" s="17">
        <f t="shared" si="45"/>
        <v>0</v>
      </c>
      <c r="V135" s="17">
        <f t="shared" si="45"/>
        <v>0</v>
      </c>
      <c r="W135" s="17">
        <f t="shared" si="45"/>
        <v>0</v>
      </c>
      <c r="X135" s="18">
        <f t="shared" si="45"/>
        <v>0</v>
      </c>
      <c r="Y135" s="20">
        <f t="shared" si="45"/>
        <v>0</v>
      </c>
      <c r="Z135" s="20">
        <f t="shared" si="45"/>
        <v>0</v>
      </c>
      <c r="AA135" s="20">
        <f t="shared" si="45"/>
        <v>0</v>
      </c>
      <c r="AB135" s="20">
        <f t="shared" si="45"/>
        <v>0</v>
      </c>
      <c r="AC135" s="20">
        <f t="shared" si="45"/>
        <v>0</v>
      </c>
      <c r="AD135" s="20">
        <f t="shared" si="45"/>
        <v>0</v>
      </c>
      <c r="AF135" s="34"/>
      <c r="AK135" s="4"/>
    </row>
    <row r="136" spans="1:37" ht="15">
      <c r="A136" s="3">
        <v>6</v>
      </c>
      <c r="B136" s="7">
        <v>534</v>
      </c>
      <c r="C136" s="8" t="str">
        <f>IF(B136="","",VLOOKUP(B136,'All Names'!A$2:B$400,2,FALSE))</f>
        <v>Matthew Hayes</v>
      </c>
      <c r="D136" s="8" t="str">
        <f>IF(B136="","",VLOOKUP(B136,'All Names'!A$2:C$400,3,FALSE))</f>
        <v>St. Augustines</v>
      </c>
      <c r="E136" s="8">
        <f>IF(B136="","",IF((VLOOKUP(B136,'All Names'!A$2:D$400,4,FALSE)=A$129),"","X"))</f>
      </c>
      <c r="F136" s="10">
        <f t="shared" si="41"/>
        <v>999</v>
      </c>
      <c r="G136" s="10">
        <f t="shared" si="41"/>
        <v>999</v>
      </c>
      <c r="H136" s="10">
        <f t="shared" si="41"/>
        <v>999</v>
      </c>
      <c r="I136" s="10">
        <f t="shared" si="41"/>
        <v>999</v>
      </c>
      <c r="J136" s="10">
        <f t="shared" si="41"/>
        <v>6</v>
      </c>
      <c r="K136" s="10">
        <f t="shared" si="41"/>
        <v>999</v>
      </c>
      <c r="L136" s="10">
        <f t="shared" si="41"/>
        <v>999</v>
      </c>
      <c r="M136" s="10">
        <f t="shared" si="41"/>
        <v>999</v>
      </c>
      <c r="N136" s="10">
        <f t="shared" si="41"/>
        <v>999</v>
      </c>
      <c r="O136" s="10">
        <f t="shared" si="41"/>
        <v>999</v>
      </c>
      <c r="P136" s="10">
        <f t="shared" si="41"/>
        <v>999</v>
      </c>
      <c r="Q136" s="10">
        <f t="shared" si="41"/>
        <v>999</v>
      </c>
      <c r="R136" s="4"/>
      <c r="S136" s="4"/>
      <c r="T136" s="17">
        <f aca="true" t="shared" si="46" ref="T136:AD136">IF($U50=T132,5,0)</f>
        <v>5</v>
      </c>
      <c r="U136" s="17">
        <f t="shared" si="46"/>
        <v>0</v>
      </c>
      <c r="V136" s="17">
        <f t="shared" si="46"/>
        <v>0</v>
      </c>
      <c r="W136" s="17">
        <f t="shared" si="46"/>
        <v>0</v>
      </c>
      <c r="X136" s="18">
        <f t="shared" si="46"/>
        <v>0</v>
      </c>
      <c r="Y136" s="20">
        <f t="shared" si="46"/>
        <v>0</v>
      </c>
      <c r="Z136" s="20">
        <f t="shared" si="46"/>
        <v>0</v>
      </c>
      <c r="AA136" s="20">
        <f t="shared" si="46"/>
        <v>0</v>
      </c>
      <c r="AB136" s="20">
        <f t="shared" si="46"/>
        <v>0</v>
      </c>
      <c r="AC136" s="20">
        <f t="shared" si="46"/>
        <v>0</v>
      </c>
      <c r="AD136" s="20">
        <f t="shared" si="46"/>
        <v>0</v>
      </c>
      <c r="AF136" s="34"/>
      <c r="AK136" s="4"/>
    </row>
    <row r="137" spans="1:37" ht="15">
      <c r="A137" s="3">
        <v>7</v>
      </c>
      <c r="B137" s="7">
        <v>813</v>
      </c>
      <c r="C137" s="8" t="str">
        <f>IF(B137="","",VLOOKUP(B137,'All Names'!A$2:B$400,2,FALSE))</f>
        <v>Bryan Keogh</v>
      </c>
      <c r="D137" s="8" t="str">
        <f>IF(B137="","",VLOOKUP(B137,'All Names'!A$2:C$400,3,FALSE))</f>
        <v>St. Marks</v>
      </c>
      <c r="E137" s="8">
        <f>IF(B137="","",IF((VLOOKUP(B137,'All Names'!A$2:D$400,4,FALSE)=A$129),"","X"))</f>
      </c>
      <c r="F137" s="10">
        <f t="shared" si="41"/>
        <v>999</v>
      </c>
      <c r="G137" s="10">
        <f t="shared" si="41"/>
        <v>999</v>
      </c>
      <c r="H137" s="10">
        <f t="shared" si="41"/>
        <v>999</v>
      </c>
      <c r="I137" s="10">
        <f t="shared" si="41"/>
        <v>999</v>
      </c>
      <c r="J137" s="10">
        <f t="shared" si="41"/>
        <v>999</v>
      </c>
      <c r="K137" s="10">
        <f t="shared" si="41"/>
        <v>999</v>
      </c>
      <c r="L137" s="10">
        <f t="shared" si="41"/>
        <v>999</v>
      </c>
      <c r="M137" s="10">
        <f t="shared" si="41"/>
        <v>7</v>
      </c>
      <c r="N137" s="10">
        <f t="shared" si="41"/>
        <v>999</v>
      </c>
      <c r="O137" s="10">
        <f t="shared" si="41"/>
        <v>999</v>
      </c>
      <c r="P137" s="10">
        <f t="shared" si="41"/>
        <v>999</v>
      </c>
      <c r="Q137" s="10">
        <f t="shared" si="41"/>
        <v>999</v>
      </c>
      <c r="R137" s="4"/>
      <c r="S137" s="4"/>
      <c r="T137" s="17">
        <f aca="true" t="shared" si="47" ref="T137:AD137">IF($U51=T132,3,0)</f>
        <v>0</v>
      </c>
      <c r="U137" s="17">
        <f t="shared" si="47"/>
        <v>0</v>
      </c>
      <c r="V137" s="17">
        <f t="shared" si="47"/>
        <v>3</v>
      </c>
      <c r="W137" s="17">
        <f t="shared" si="47"/>
        <v>0</v>
      </c>
      <c r="X137" s="18">
        <f t="shared" si="47"/>
        <v>0</v>
      </c>
      <c r="Y137" s="20">
        <f t="shared" si="47"/>
        <v>0</v>
      </c>
      <c r="Z137" s="20">
        <f t="shared" si="47"/>
        <v>0</v>
      </c>
      <c r="AA137" s="20">
        <f t="shared" si="47"/>
        <v>0</v>
      </c>
      <c r="AB137" s="20">
        <f t="shared" si="47"/>
        <v>0</v>
      </c>
      <c r="AC137" s="20">
        <f t="shared" si="47"/>
        <v>0</v>
      </c>
      <c r="AD137" s="20">
        <f t="shared" si="47"/>
        <v>0</v>
      </c>
      <c r="AF137" s="34"/>
      <c r="AK137" s="4"/>
    </row>
    <row r="138" spans="1:37" ht="15">
      <c r="A138" s="3">
        <v>8</v>
      </c>
      <c r="B138" s="7">
        <v>212</v>
      </c>
      <c r="C138" s="8" t="str">
        <f>IF(B138="","",VLOOKUP(B138,'All Names'!A$2:B$400,2,FALSE))</f>
        <v>Jamie Brown</v>
      </c>
      <c r="D138" s="8" t="str">
        <f>IF(B138="","",VLOOKUP(B138,'All Names'!A$2:C$400,3,FALSE))</f>
        <v>St. Peters</v>
      </c>
      <c r="E138" s="8">
        <f>IF(B138="","",IF((VLOOKUP(B138,'All Names'!A$2:D$400,4,FALSE)=A$129),"","X"))</f>
      </c>
      <c r="F138" s="10">
        <f t="shared" si="41"/>
        <v>999</v>
      </c>
      <c r="G138" s="10">
        <f t="shared" si="41"/>
        <v>8</v>
      </c>
      <c r="H138" s="10">
        <f t="shared" si="41"/>
        <v>999</v>
      </c>
      <c r="I138" s="10">
        <f t="shared" si="41"/>
        <v>999</v>
      </c>
      <c r="J138" s="10">
        <f t="shared" si="41"/>
        <v>999</v>
      </c>
      <c r="K138" s="10">
        <f t="shared" si="41"/>
        <v>999</v>
      </c>
      <c r="L138" s="10">
        <f t="shared" si="41"/>
        <v>999</v>
      </c>
      <c r="M138" s="10">
        <f t="shared" si="41"/>
        <v>999</v>
      </c>
      <c r="N138" s="10">
        <f t="shared" si="41"/>
        <v>999</v>
      </c>
      <c r="O138" s="10">
        <f t="shared" si="41"/>
        <v>999</v>
      </c>
      <c r="P138" s="10">
        <f t="shared" si="41"/>
        <v>999</v>
      </c>
      <c r="Q138" s="10">
        <f t="shared" si="41"/>
        <v>999</v>
      </c>
      <c r="R138" s="4"/>
      <c r="S138" s="4"/>
      <c r="T138" s="17">
        <f aca="true" t="shared" si="48" ref="T138:AD138">IF($U52=T132,1,0)</f>
        <v>0</v>
      </c>
      <c r="U138" s="17">
        <f t="shared" si="48"/>
        <v>0</v>
      </c>
      <c r="V138" s="17">
        <f t="shared" si="48"/>
        <v>0</v>
      </c>
      <c r="W138" s="17">
        <f t="shared" si="48"/>
        <v>0</v>
      </c>
      <c r="X138" s="18">
        <f t="shared" si="48"/>
        <v>1</v>
      </c>
      <c r="Y138" s="20">
        <f t="shared" si="48"/>
        <v>0</v>
      </c>
      <c r="Z138" s="20">
        <f t="shared" si="48"/>
        <v>0</v>
      </c>
      <c r="AA138" s="20">
        <f t="shared" si="48"/>
        <v>0</v>
      </c>
      <c r="AB138" s="20">
        <f t="shared" si="48"/>
        <v>0</v>
      </c>
      <c r="AC138" s="20">
        <f t="shared" si="48"/>
        <v>0</v>
      </c>
      <c r="AD138" s="20">
        <f t="shared" si="48"/>
        <v>0</v>
      </c>
      <c r="AF138" s="34"/>
      <c r="AK138" s="4"/>
    </row>
    <row r="139" spans="1:37" ht="15">
      <c r="A139" s="3">
        <v>9</v>
      </c>
      <c r="B139" s="7">
        <v>541</v>
      </c>
      <c r="C139" s="8" t="str">
        <f>IF(B139="","",VLOOKUP(B139,'All Names'!A$2:B$400,2,FALSE))</f>
        <v>Glenn Ward</v>
      </c>
      <c r="D139" s="8" t="str">
        <f>IF(B139="","",VLOOKUP(B139,'All Names'!A$2:C$400,3,FALSE))</f>
        <v>St. Augustines</v>
      </c>
      <c r="E139" s="8">
        <f>IF(B139="","",IF((VLOOKUP(B139,'All Names'!A$2:D$400,4,FALSE)=A$129),"","X"))</f>
      </c>
      <c r="F139" s="10">
        <f t="shared" si="41"/>
        <v>999</v>
      </c>
      <c r="G139" s="10">
        <f t="shared" si="41"/>
        <v>999</v>
      </c>
      <c r="H139" s="10">
        <f t="shared" si="41"/>
        <v>999</v>
      </c>
      <c r="I139" s="10">
        <f t="shared" si="41"/>
        <v>999</v>
      </c>
      <c r="J139" s="10">
        <f t="shared" si="41"/>
        <v>9</v>
      </c>
      <c r="K139" s="10">
        <f t="shared" si="41"/>
        <v>999</v>
      </c>
      <c r="L139" s="10">
        <f t="shared" si="41"/>
        <v>999</v>
      </c>
      <c r="M139" s="10">
        <f t="shared" si="41"/>
        <v>999</v>
      </c>
      <c r="N139" s="10">
        <f t="shared" si="41"/>
        <v>999</v>
      </c>
      <c r="O139" s="10">
        <f t="shared" si="41"/>
        <v>999</v>
      </c>
      <c r="P139" s="10">
        <f t="shared" si="41"/>
        <v>999</v>
      </c>
      <c r="Q139" s="10">
        <f t="shared" si="41"/>
        <v>999</v>
      </c>
      <c r="R139" s="4"/>
      <c r="S139" s="4"/>
      <c r="T139" s="17">
        <f aca="true" t="shared" si="49" ref="T139:AD139">IF($U91=T132,5,0)</f>
        <v>0</v>
      </c>
      <c r="U139" s="17">
        <f t="shared" si="49"/>
        <v>0</v>
      </c>
      <c r="V139" s="17">
        <f t="shared" si="49"/>
        <v>0</v>
      </c>
      <c r="W139" s="17">
        <f t="shared" si="49"/>
        <v>0</v>
      </c>
      <c r="X139" s="18">
        <f t="shared" si="49"/>
        <v>0</v>
      </c>
      <c r="Y139" s="20">
        <f t="shared" si="49"/>
        <v>0</v>
      </c>
      <c r="Z139" s="20">
        <f t="shared" si="49"/>
        <v>0</v>
      </c>
      <c r="AA139" s="20">
        <f t="shared" si="49"/>
        <v>0</v>
      </c>
      <c r="AB139" s="20">
        <f t="shared" si="49"/>
        <v>5</v>
      </c>
      <c r="AC139" s="20">
        <f t="shared" si="49"/>
        <v>0</v>
      </c>
      <c r="AD139" s="20">
        <f t="shared" si="49"/>
        <v>0</v>
      </c>
      <c r="AF139" s="34"/>
      <c r="AK139" s="4"/>
    </row>
    <row r="140" spans="1:37" ht="15">
      <c r="A140" s="3">
        <v>10</v>
      </c>
      <c r="B140" s="7">
        <v>816</v>
      </c>
      <c r="C140" s="8" t="str">
        <f>IF(B140="","",VLOOKUP(B140,'All Names'!A$2:B$400,2,FALSE))</f>
        <v>J.P. Hannon</v>
      </c>
      <c r="D140" s="8" t="str">
        <f>IF(B140="","",VLOOKUP(B140,'All Names'!A$2:C$400,3,FALSE))</f>
        <v>St. Marks</v>
      </c>
      <c r="E140" s="8">
        <f>IF(B140="","",IF((VLOOKUP(B140,'All Names'!A$2:D$400,4,FALSE)=A$129),"","X"))</f>
      </c>
      <c r="F140" s="10">
        <f t="shared" si="41"/>
        <v>999</v>
      </c>
      <c r="G140" s="10">
        <f t="shared" si="41"/>
        <v>999</v>
      </c>
      <c r="H140" s="10">
        <f t="shared" si="41"/>
        <v>999</v>
      </c>
      <c r="I140" s="10">
        <f t="shared" si="41"/>
        <v>999</v>
      </c>
      <c r="J140" s="10">
        <f t="shared" si="41"/>
        <v>999</v>
      </c>
      <c r="K140" s="10">
        <f t="shared" si="41"/>
        <v>999</v>
      </c>
      <c r="L140" s="10">
        <f t="shared" si="41"/>
        <v>999</v>
      </c>
      <c r="M140" s="10">
        <f t="shared" si="41"/>
        <v>10</v>
      </c>
      <c r="N140" s="10">
        <f t="shared" si="41"/>
        <v>999</v>
      </c>
      <c r="O140" s="10">
        <f t="shared" si="41"/>
        <v>999</v>
      </c>
      <c r="P140" s="10">
        <f t="shared" si="41"/>
        <v>999</v>
      </c>
      <c r="Q140" s="10">
        <f t="shared" si="41"/>
        <v>999</v>
      </c>
      <c r="R140" s="4"/>
      <c r="S140" s="4"/>
      <c r="T140" s="17">
        <f aca="true" t="shared" si="50" ref="T140:AD140">IF($U92=T132,3,0)</f>
        <v>0</v>
      </c>
      <c r="U140" s="17">
        <f t="shared" si="50"/>
        <v>0</v>
      </c>
      <c r="V140" s="17">
        <f t="shared" si="50"/>
        <v>0</v>
      </c>
      <c r="W140" s="17">
        <f t="shared" si="50"/>
        <v>0</v>
      </c>
      <c r="X140" s="18">
        <f t="shared" si="50"/>
        <v>3</v>
      </c>
      <c r="Y140" s="20">
        <f t="shared" si="50"/>
        <v>0</v>
      </c>
      <c r="Z140" s="20">
        <f t="shared" si="50"/>
        <v>0</v>
      </c>
      <c r="AA140" s="20">
        <f t="shared" si="50"/>
        <v>0</v>
      </c>
      <c r="AB140" s="20">
        <f t="shared" si="50"/>
        <v>0</v>
      </c>
      <c r="AC140" s="20">
        <f t="shared" si="50"/>
        <v>0</v>
      </c>
      <c r="AD140" s="20">
        <f t="shared" si="50"/>
        <v>0</v>
      </c>
      <c r="AF140" s="34"/>
      <c r="AK140" s="4"/>
    </row>
    <row r="141" spans="1:37" ht="15">
      <c r="A141" s="3">
        <v>11</v>
      </c>
      <c r="B141" s="7">
        <v>856</v>
      </c>
      <c r="C141" s="8" t="str">
        <f>IF(B141="","",VLOOKUP(B141,'All Names'!A$2:B$400,2,FALSE))</f>
        <v>Jake Keegan</v>
      </c>
      <c r="D141" s="8" t="str">
        <f>IF(B141="","",VLOOKUP(B141,'All Names'!A$2:C$400,3,FALSE))</f>
        <v>St. Francis</v>
      </c>
      <c r="E141" s="8">
        <f>IF(B141="","",IF((VLOOKUP(B141,'All Names'!A$2:D$400,4,FALSE)=A$129),"","X"))</f>
      </c>
      <c r="F141" s="10">
        <f t="shared" si="41"/>
        <v>999</v>
      </c>
      <c r="G141" s="10">
        <f t="shared" si="41"/>
        <v>999</v>
      </c>
      <c r="H141" s="10">
        <f t="shared" si="41"/>
        <v>999</v>
      </c>
      <c r="I141" s="10">
        <f t="shared" si="41"/>
        <v>999</v>
      </c>
      <c r="J141" s="10">
        <f t="shared" si="41"/>
        <v>999</v>
      </c>
      <c r="K141" s="10">
        <f t="shared" si="41"/>
        <v>999</v>
      </c>
      <c r="L141" s="10">
        <f t="shared" si="41"/>
        <v>999</v>
      </c>
      <c r="M141" s="10">
        <f t="shared" si="41"/>
        <v>999</v>
      </c>
      <c r="N141" s="10">
        <f t="shared" si="41"/>
        <v>11</v>
      </c>
      <c r="O141" s="10">
        <f t="shared" si="41"/>
        <v>999</v>
      </c>
      <c r="P141" s="10">
        <f t="shared" si="41"/>
        <v>999</v>
      </c>
      <c r="Q141" s="10">
        <f t="shared" si="41"/>
        <v>999</v>
      </c>
      <c r="R141" s="4"/>
      <c r="S141" s="4"/>
      <c r="T141" s="17">
        <f aca="true" t="shared" si="51" ref="T141:AD141">IF($U93=T132,1,0)</f>
        <v>1</v>
      </c>
      <c r="U141" s="17">
        <f t="shared" si="51"/>
        <v>0</v>
      </c>
      <c r="V141" s="17">
        <f t="shared" si="51"/>
        <v>0</v>
      </c>
      <c r="W141" s="17">
        <f t="shared" si="51"/>
        <v>0</v>
      </c>
      <c r="X141" s="18">
        <f t="shared" si="51"/>
        <v>0</v>
      </c>
      <c r="Y141" s="20">
        <f t="shared" si="51"/>
        <v>0</v>
      </c>
      <c r="Z141" s="20">
        <f t="shared" si="51"/>
        <v>0</v>
      </c>
      <c r="AA141" s="20">
        <f t="shared" si="51"/>
        <v>0</v>
      </c>
      <c r="AB141" s="20">
        <f t="shared" si="51"/>
        <v>0</v>
      </c>
      <c r="AC141" s="20">
        <f t="shared" si="51"/>
        <v>0</v>
      </c>
      <c r="AD141" s="20">
        <f t="shared" si="51"/>
        <v>0</v>
      </c>
      <c r="AF141" s="34"/>
      <c r="AK141" s="4"/>
    </row>
    <row r="142" spans="1:37" ht="15">
      <c r="A142" s="3">
        <v>12</v>
      </c>
      <c r="B142" s="7">
        <v>318</v>
      </c>
      <c r="C142" s="8" t="str">
        <f>IF(B142="","",VLOOKUP(B142,'All Names'!A$2:B$400,2,FALSE))</f>
        <v>Martin Browne</v>
      </c>
      <c r="D142" s="8" t="str">
        <f>IF(B142="","",VLOOKUP(B142,'All Names'!A$2:C$400,3,FALSE))</f>
        <v>St. Michaels</v>
      </c>
      <c r="E142" s="8">
        <f>IF(B142="","",IF((VLOOKUP(B142,'All Names'!A$2:D$400,4,FALSE)=A$129),"","X"))</f>
      </c>
      <c r="F142" s="10">
        <f aca="true" t="shared" si="52" ref="F142:Q157">IF($D142=F$2,$A142,999)</f>
        <v>999</v>
      </c>
      <c r="G142" s="10">
        <f t="shared" si="52"/>
        <v>999</v>
      </c>
      <c r="H142" s="10">
        <f t="shared" si="52"/>
        <v>12</v>
      </c>
      <c r="I142" s="10">
        <f t="shared" si="52"/>
        <v>999</v>
      </c>
      <c r="J142" s="10">
        <f t="shared" si="52"/>
        <v>999</v>
      </c>
      <c r="K142" s="10">
        <f t="shared" si="52"/>
        <v>999</v>
      </c>
      <c r="L142" s="10">
        <f t="shared" si="52"/>
        <v>999</v>
      </c>
      <c r="M142" s="10">
        <f t="shared" si="52"/>
        <v>999</v>
      </c>
      <c r="N142" s="10">
        <f t="shared" si="52"/>
        <v>999</v>
      </c>
      <c r="O142" s="10">
        <f t="shared" si="52"/>
        <v>999</v>
      </c>
      <c r="P142" s="10">
        <f t="shared" si="52"/>
        <v>999</v>
      </c>
      <c r="Q142" s="10">
        <f t="shared" si="52"/>
        <v>999</v>
      </c>
      <c r="R142" s="4"/>
      <c r="S142" s="4"/>
      <c r="T142" s="17">
        <f aca="true" t="shared" si="53" ref="T142:Y142">IF($U125=T132,5,0)</f>
        <v>0</v>
      </c>
      <c r="U142" s="17">
        <f t="shared" si="53"/>
        <v>0</v>
      </c>
      <c r="V142" s="17">
        <f t="shared" si="53"/>
        <v>0</v>
      </c>
      <c r="W142" s="17">
        <f t="shared" si="53"/>
        <v>0</v>
      </c>
      <c r="X142" s="18">
        <f t="shared" si="53"/>
        <v>0</v>
      </c>
      <c r="Y142" s="20">
        <f t="shared" si="53"/>
        <v>0</v>
      </c>
      <c r="Z142" s="20">
        <f>IF($U125=Z132,5,0)</f>
        <v>0</v>
      </c>
      <c r="AA142" s="20">
        <f>IF($U125=AA132,5,0)</f>
        <v>0</v>
      </c>
      <c r="AB142" s="20">
        <f>IF($U125=AB132,5,0)</f>
        <v>0</v>
      </c>
      <c r="AC142" s="20">
        <f>IF($U125=AC132,5,0)</f>
        <v>5</v>
      </c>
      <c r="AD142" s="20">
        <f>IF($U125=AD132,5,0)</f>
        <v>0</v>
      </c>
      <c r="AF142" s="34"/>
      <c r="AK142" s="4"/>
    </row>
    <row r="143" spans="1:37" ht="15">
      <c r="A143" s="3">
        <v>13</v>
      </c>
      <c r="B143" s="7">
        <v>612</v>
      </c>
      <c r="C143" s="8" t="str">
        <f>IF(B143="","",VLOOKUP(B143,'All Names'!A$2:B$400,2,FALSE))</f>
        <v>Ross Daley</v>
      </c>
      <c r="D143" s="8" t="str">
        <f>IF(B143="","",VLOOKUP(B143,'All Names'!A$2:C$400,3,FALSE))</f>
        <v>Sc. Chiarain</v>
      </c>
      <c r="E143" s="8">
        <f>IF(B143="","",IF((VLOOKUP(B143,'All Names'!A$2:D$400,4,FALSE)=A$129),"","X"))</f>
      </c>
      <c r="F143" s="10">
        <f t="shared" si="52"/>
        <v>999</v>
      </c>
      <c r="G143" s="10">
        <f t="shared" si="52"/>
        <v>999</v>
      </c>
      <c r="H143" s="10">
        <f t="shared" si="52"/>
        <v>999</v>
      </c>
      <c r="I143" s="10">
        <f t="shared" si="52"/>
        <v>999</v>
      </c>
      <c r="J143" s="10">
        <f t="shared" si="52"/>
        <v>999</v>
      </c>
      <c r="K143" s="10">
        <f t="shared" si="52"/>
        <v>13</v>
      </c>
      <c r="L143" s="10">
        <f t="shared" si="52"/>
        <v>999</v>
      </c>
      <c r="M143" s="10">
        <f t="shared" si="52"/>
        <v>999</v>
      </c>
      <c r="N143" s="10">
        <f t="shared" si="52"/>
        <v>999</v>
      </c>
      <c r="O143" s="10">
        <f t="shared" si="52"/>
        <v>999</v>
      </c>
      <c r="P143" s="10">
        <f t="shared" si="52"/>
        <v>999</v>
      </c>
      <c r="Q143" s="10">
        <f t="shared" si="52"/>
        <v>999</v>
      </c>
      <c r="R143" s="4"/>
      <c r="S143" s="4"/>
      <c r="T143" s="17">
        <f aca="true" t="shared" si="54" ref="T143:Y143">IF($U126=T132,3,0)</f>
        <v>0</v>
      </c>
      <c r="U143" s="17">
        <f t="shared" si="54"/>
        <v>0</v>
      </c>
      <c r="V143" s="17">
        <f t="shared" si="54"/>
        <v>0</v>
      </c>
      <c r="W143" s="17">
        <f t="shared" si="54"/>
        <v>0</v>
      </c>
      <c r="X143" s="18">
        <f t="shared" si="54"/>
        <v>3</v>
      </c>
      <c r="Y143" s="20">
        <f t="shared" si="54"/>
        <v>0</v>
      </c>
      <c r="Z143" s="20">
        <f>IF($U126=Z132,3,0)</f>
        <v>0</v>
      </c>
      <c r="AA143" s="20">
        <f>IF($U126=AA132,3,0)</f>
        <v>0</v>
      </c>
      <c r="AB143" s="20">
        <f>IF($U126=AB132,3,0)</f>
        <v>0</v>
      </c>
      <c r="AC143" s="20">
        <f>IF($U126=AC132,3,0)</f>
        <v>0</v>
      </c>
      <c r="AD143" s="20">
        <f>IF($U126=AD132,3,0)</f>
        <v>0</v>
      </c>
      <c r="AF143" s="34"/>
      <c r="AK143" s="4"/>
    </row>
    <row r="144" spans="1:37" ht="15">
      <c r="A144" s="3">
        <v>14</v>
      </c>
      <c r="B144" s="7">
        <v>537</v>
      </c>
      <c r="C144" s="8" t="str">
        <f>IF(B144="","",VLOOKUP(B144,'All Names'!A$2:B$400,2,FALSE))</f>
        <v>Donal Brennan</v>
      </c>
      <c r="D144" s="8" t="str">
        <f>IF(B144="","",VLOOKUP(B144,'All Names'!A$2:C$400,3,FALSE))</f>
        <v>St. Augustines</v>
      </c>
      <c r="E144" s="8">
        <f>IF(B144="","",IF((VLOOKUP(B144,'All Names'!A$2:D$400,4,FALSE)=A$129),"","X"))</f>
      </c>
      <c r="F144" s="10">
        <f t="shared" si="52"/>
        <v>999</v>
      </c>
      <c r="G144" s="10">
        <f t="shared" si="52"/>
        <v>999</v>
      </c>
      <c r="H144" s="10">
        <f t="shared" si="52"/>
        <v>999</v>
      </c>
      <c r="I144" s="10">
        <f t="shared" si="52"/>
        <v>999</v>
      </c>
      <c r="J144" s="10">
        <f t="shared" si="52"/>
        <v>14</v>
      </c>
      <c r="K144" s="10">
        <f t="shared" si="52"/>
        <v>999</v>
      </c>
      <c r="L144" s="10">
        <f t="shared" si="52"/>
        <v>999</v>
      </c>
      <c r="M144" s="10">
        <f t="shared" si="52"/>
        <v>999</v>
      </c>
      <c r="N144" s="10">
        <f t="shared" si="52"/>
        <v>999</v>
      </c>
      <c r="O144" s="10">
        <f t="shared" si="52"/>
        <v>999</v>
      </c>
      <c r="P144" s="10">
        <f t="shared" si="52"/>
        <v>999</v>
      </c>
      <c r="Q144" s="10">
        <f t="shared" si="52"/>
        <v>999</v>
      </c>
      <c r="R144" s="4"/>
      <c r="S144" s="4"/>
      <c r="T144" s="17">
        <f aca="true" t="shared" si="55" ref="T144:Y144">IF($U127=T132,1,0)</f>
        <v>1</v>
      </c>
      <c r="U144" s="17">
        <f t="shared" si="55"/>
        <v>0</v>
      </c>
      <c r="V144" s="17">
        <f t="shared" si="55"/>
        <v>0</v>
      </c>
      <c r="W144" s="17">
        <f t="shared" si="55"/>
        <v>0</v>
      </c>
      <c r="X144" s="18">
        <f t="shared" si="55"/>
        <v>0</v>
      </c>
      <c r="Y144" s="20">
        <f t="shared" si="55"/>
        <v>0</v>
      </c>
      <c r="Z144" s="20">
        <f>IF($U127=Z132,1,0)</f>
        <v>0</v>
      </c>
      <c r="AA144" s="20">
        <f>IF($U127=AA132,1,0)</f>
        <v>0</v>
      </c>
      <c r="AB144" s="20">
        <f>IF($U127=AB132,1,0)</f>
        <v>0</v>
      </c>
      <c r="AC144" s="20">
        <f>IF($U127=AC132,1,0)</f>
        <v>0</v>
      </c>
      <c r="AD144" s="20">
        <f>IF($U127=AD132,1,0)</f>
        <v>0</v>
      </c>
      <c r="AF144" s="34"/>
      <c r="AK144" s="4"/>
    </row>
    <row r="145" spans="1:37" ht="15.75" thickBot="1">
      <c r="A145" s="3">
        <v>15</v>
      </c>
      <c r="B145" s="7">
        <v>614</v>
      </c>
      <c r="C145" s="8" t="str">
        <f>IF(B145="","",VLOOKUP(B145,'All Names'!A$2:B$400,2,FALSE))</f>
        <v>Ross McCluskey</v>
      </c>
      <c r="D145" s="8" t="str">
        <f>IF(B145="","",VLOOKUP(B145,'All Names'!A$2:C$400,3,FALSE))</f>
        <v>Sc. Chiarain</v>
      </c>
      <c r="E145" s="8">
        <f>IF(B145="","",IF((VLOOKUP(B145,'All Names'!A$2:D$400,4,FALSE)=A$129),"","X"))</f>
      </c>
      <c r="F145" s="10">
        <f t="shared" si="52"/>
        <v>999</v>
      </c>
      <c r="G145" s="10">
        <f t="shared" si="52"/>
        <v>999</v>
      </c>
      <c r="H145" s="10">
        <f t="shared" si="52"/>
        <v>999</v>
      </c>
      <c r="I145" s="10">
        <f t="shared" si="52"/>
        <v>999</v>
      </c>
      <c r="J145" s="10">
        <f t="shared" si="52"/>
        <v>999</v>
      </c>
      <c r="K145" s="10">
        <f t="shared" si="52"/>
        <v>15</v>
      </c>
      <c r="L145" s="10">
        <f t="shared" si="52"/>
        <v>999</v>
      </c>
      <c r="M145" s="10">
        <f t="shared" si="52"/>
        <v>999</v>
      </c>
      <c r="N145" s="10">
        <f t="shared" si="52"/>
        <v>999</v>
      </c>
      <c r="O145" s="10">
        <f t="shared" si="52"/>
        <v>999</v>
      </c>
      <c r="P145" s="10">
        <f t="shared" si="52"/>
        <v>999</v>
      </c>
      <c r="Q145" s="10">
        <f t="shared" si="52"/>
        <v>999</v>
      </c>
      <c r="R145" s="4"/>
      <c r="S145" s="4"/>
      <c r="T145" s="21">
        <f aca="true" t="shared" si="56" ref="T145:Y145">SUM(T133:T144)</f>
        <v>7</v>
      </c>
      <c r="U145" s="22">
        <f t="shared" si="56"/>
        <v>0</v>
      </c>
      <c r="V145" s="22">
        <f t="shared" si="56"/>
        <v>3</v>
      </c>
      <c r="W145" s="22">
        <f t="shared" si="56"/>
        <v>0</v>
      </c>
      <c r="X145" s="89">
        <f t="shared" si="56"/>
        <v>7</v>
      </c>
      <c r="Y145" s="23">
        <f t="shared" si="56"/>
        <v>0</v>
      </c>
      <c r="Z145" s="23">
        <f>SUM(Z133:Z144)</f>
        <v>0</v>
      </c>
      <c r="AA145" s="23">
        <f>SUM(AA133:AA144)</f>
        <v>0</v>
      </c>
      <c r="AB145" s="23">
        <f>SUM(AB133:AB144)</f>
        <v>5</v>
      </c>
      <c r="AC145" s="23">
        <f>SUM(AC133:AC144)</f>
        <v>5</v>
      </c>
      <c r="AD145" s="23">
        <f>SUM(AD133:AD144)</f>
        <v>0</v>
      </c>
      <c r="AF145" s="34"/>
      <c r="AK145" s="4"/>
    </row>
    <row r="146" spans="1:37" ht="16.5" thickBot="1">
      <c r="A146" s="3">
        <v>16</v>
      </c>
      <c r="B146" s="7">
        <v>719</v>
      </c>
      <c r="C146" s="8" t="str">
        <f>IF(B146="","",VLOOKUP(B146,'All Names'!A$2:B$400,2,FALSE))</f>
        <v>Cody Stafford</v>
      </c>
      <c r="D146" s="8" t="str">
        <f>IF(B146="","",VLOOKUP(B146,'All Names'!A$2:C$400,3,FALSE))</f>
        <v>New Court</v>
      </c>
      <c r="E146" s="8">
        <f>IF(B146="","",IF((VLOOKUP(B146,'All Names'!A$2:D$400,4,FALSE)=A$129),"","X"))</f>
      </c>
      <c r="F146" s="10">
        <f t="shared" si="52"/>
        <v>999</v>
      </c>
      <c r="G146" s="10">
        <f t="shared" si="52"/>
        <v>999</v>
      </c>
      <c r="H146" s="10">
        <f t="shared" si="52"/>
        <v>999</v>
      </c>
      <c r="I146" s="10">
        <f t="shared" si="52"/>
        <v>999</v>
      </c>
      <c r="J146" s="10">
        <f t="shared" si="52"/>
        <v>999</v>
      </c>
      <c r="K146" s="10">
        <f t="shared" si="52"/>
        <v>999</v>
      </c>
      <c r="L146" s="10">
        <f t="shared" si="52"/>
        <v>16</v>
      </c>
      <c r="M146" s="10">
        <f t="shared" si="52"/>
        <v>999</v>
      </c>
      <c r="N146" s="10">
        <f t="shared" si="52"/>
        <v>999</v>
      </c>
      <c r="O146" s="10">
        <f t="shared" si="52"/>
        <v>999</v>
      </c>
      <c r="P146" s="10">
        <f t="shared" si="52"/>
        <v>999</v>
      </c>
      <c r="Q146" s="10">
        <f t="shared" si="52"/>
        <v>999</v>
      </c>
      <c r="R146" s="4"/>
      <c r="S146" s="4"/>
      <c r="T146" s="33">
        <v>2</v>
      </c>
      <c r="U146" s="33">
        <f aca="true" t="shared" si="57" ref="U146:AD146">RANK(U145,$T145:$AD145,0)</f>
        <v>6</v>
      </c>
      <c r="V146" s="33">
        <f t="shared" si="57"/>
        <v>5</v>
      </c>
      <c r="W146" s="33">
        <f t="shared" si="57"/>
        <v>6</v>
      </c>
      <c r="X146" s="33">
        <f t="shared" si="57"/>
        <v>1</v>
      </c>
      <c r="Y146" s="33">
        <f t="shared" si="57"/>
        <v>6</v>
      </c>
      <c r="Z146" s="33">
        <f t="shared" si="57"/>
        <v>6</v>
      </c>
      <c r="AA146" s="33">
        <f t="shared" si="57"/>
        <v>6</v>
      </c>
      <c r="AB146" s="33">
        <f t="shared" si="57"/>
        <v>3</v>
      </c>
      <c r="AC146" s="33">
        <f t="shared" si="57"/>
        <v>3</v>
      </c>
      <c r="AD146" s="33">
        <f t="shared" si="57"/>
        <v>6</v>
      </c>
      <c r="AF146" s="34"/>
      <c r="AK146" s="4"/>
    </row>
    <row r="147" spans="1:37" ht="15">
      <c r="A147" s="3">
        <v>17</v>
      </c>
      <c r="B147" s="7">
        <v>859</v>
      </c>
      <c r="C147" s="8" t="str">
        <f>IF(B147="","",VLOOKUP(B147,'All Names'!A$2:B$400,2,FALSE))</f>
        <v>Christian Hartford</v>
      </c>
      <c r="D147" s="8" t="str">
        <f>IF(B147="","",VLOOKUP(B147,'All Names'!A$2:C$400,3,FALSE))</f>
        <v>St. Francis</v>
      </c>
      <c r="E147" s="8">
        <f>IF(B147="","",IF((VLOOKUP(B147,'All Names'!A$2:D$400,4,FALSE)=A$129),"","X"))</f>
      </c>
      <c r="F147" s="10">
        <f t="shared" si="52"/>
        <v>999</v>
      </c>
      <c r="G147" s="10">
        <f t="shared" si="52"/>
        <v>999</v>
      </c>
      <c r="H147" s="10">
        <f t="shared" si="52"/>
        <v>999</v>
      </c>
      <c r="I147" s="10">
        <f t="shared" si="52"/>
        <v>999</v>
      </c>
      <c r="J147" s="10">
        <f t="shared" si="52"/>
        <v>999</v>
      </c>
      <c r="K147" s="10">
        <f t="shared" si="52"/>
        <v>999</v>
      </c>
      <c r="L147" s="10">
        <f t="shared" si="52"/>
        <v>999</v>
      </c>
      <c r="M147" s="10">
        <f t="shared" si="52"/>
        <v>999</v>
      </c>
      <c r="N147" s="10">
        <f t="shared" si="52"/>
        <v>17</v>
      </c>
      <c r="O147" s="10">
        <f t="shared" si="52"/>
        <v>999</v>
      </c>
      <c r="P147" s="10">
        <f t="shared" si="52"/>
        <v>999</v>
      </c>
      <c r="Q147" s="10">
        <f t="shared" si="52"/>
        <v>999</v>
      </c>
      <c r="R147" s="4"/>
      <c r="S147" s="4"/>
      <c r="AG147" s="34"/>
      <c r="AK147" s="4"/>
    </row>
    <row r="148" spans="1:37" ht="15">
      <c r="A148" s="3">
        <v>18</v>
      </c>
      <c r="B148" s="7">
        <v>613</v>
      </c>
      <c r="C148" s="8" t="str">
        <f>IF(B148="","",VLOOKUP(B148,'All Names'!A$2:B$400,2,FALSE))</f>
        <v>Dean Thompson</v>
      </c>
      <c r="D148" s="8" t="str">
        <f>IF(B148="","",VLOOKUP(B148,'All Names'!A$2:C$400,3,FALSE))</f>
        <v>Sc. Chiarain</v>
      </c>
      <c r="E148" s="8">
        <f>IF(B148="","",IF((VLOOKUP(B148,'All Names'!A$2:D$400,4,FALSE)=A$129),"","X"))</f>
      </c>
      <c r="F148" s="10">
        <f t="shared" si="52"/>
        <v>999</v>
      </c>
      <c r="G148" s="10">
        <f t="shared" si="52"/>
        <v>999</v>
      </c>
      <c r="H148" s="10">
        <f t="shared" si="52"/>
        <v>999</v>
      </c>
      <c r="I148" s="10">
        <f t="shared" si="52"/>
        <v>999</v>
      </c>
      <c r="J148" s="10">
        <f t="shared" si="52"/>
        <v>999</v>
      </c>
      <c r="K148" s="10">
        <f t="shared" si="52"/>
        <v>18</v>
      </c>
      <c r="L148" s="10">
        <f t="shared" si="52"/>
        <v>999</v>
      </c>
      <c r="M148" s="10">
        <f t="shared" si="52"/>
        <v>999</v>
      </c>
      <c r="N148" s="10">
        <f t="shared" si="52"/>
        <v>999</v>
      </c>
      <c r="O148" s="10">
        <f t="shared" si="52"/>
        <v>999</v>
      </c>
      <c r="P148" s="10">
        <f t="shared" si="52"/>
        <v>999</v>
      </c>
      <c r="Q148" s="10">
        <f t="shared" si="52"/>
        <v>999</v>
      </c>
      <c r="R148" s="4"/>
      <c r="S148" s="4"/>
      <c r="T148" s="4"/>
      <c r="U148" s="15"/>
      <c r="V148" s="4"/>
      <c r="W148" s="4"/>
      <c r="X148" s="46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16"/>
      <c r="AK148" s="4"/>
    </row>
    <row r="149" spans="1:19" ht="15">
      <c r="A149" s="3">
        <v>19</v>
      </c>
      <c r="B149" s="7">
        <v>615</v>
      </c>
      <c r="C149" s="8" t="str">
        <f>IF(B149="","",VLOOKUP(B149,'All Names'!A$2:B$400,2,FALSE))</f>
        <v>Robert Barrett</v>
      </c>
      <c r="D149" s="8" t="str">
        <f>IF(B149="","",VLOOKUP(B149,'All Names'!A$2:C$400,3,FALSE))</f>
        <v>Sc. Chiarain</v>
      </c>
      <c r="E149" s="8">
        <f>IF(B149="","",IF((VLOOKUP(B149,'All Names'!A$2:D$400,4,FALSE)=A$129),"","X"))</f>
      </c>
      <c r="F149" s="10">
        <f t="shared" si="52"/>
        <v>999</v>
      </c>
      <c r="G149" s="10">
        <f t="shared" si="52"/>
        <v>999</v>
      </c>
      <c r="H149" s="10">
        <f t="shared" si="52"/>
        <v>999</v>
      </c>
      <c r="I149" s="10">
        <f t="shared" si="52"/>
        <v>999</v>
      </c>
      <c r="J149" s="10">
        <f t="shared" si="52"/>
        <v>999</v>
      </c>
      <c r="K149" s="10">
        <f t="shared" si="52"/>
        <v>19</v>
      </c>
      <c r="L149" s="10">
        <f t="shared" si="52"/>
        <v>999</v>
      </c>
      <c r="M149" s="10">
        <f t="shared" si="52"/>
        <v>999</v>
      </c>
      <c r="N149" s="10">
        <f t="shared" si="52"/>
        <v>999</v>
      </c>
      <c r="O149" s="10">
        <f t="shared" si="52"/>
        <v>999</v>
      </c>
      <c r="P149" s="10">
        <f t="shared" si="52"/>
        <v>999</v>
      </c>
      <c r="Q149" s="10">
        <f t="shared" si="52"/>
        <v>999</v>
      </c>
      <c r="R149" s="4"/>
      <c r="S149" s="4"/>
    </row>
    <row r="150" spans="1:19" ht="15">
      <c r="A150" s="3">
        <v>20</v>
      </c>
      <c r="B150" s="7">
        <v>321</v>
      </c>
      <c r="C150" s="8" t="str">
        <f>IF(B150="","",VLOOKUP(B150,'All Names'!A$2:B$400,2,FALSE))</f>
        <v>Stephen O'Callagh</v>
      </c>
      <c r="D150" s="8" t="str">
        <f>IF(B150="","",VLOOKUP(B150,'All Names'!A$2:C$400,3,FALSE))</f>
        <v>St. Michaels</v>
      </c>
      <c r="E150" s="8">
        <f>IF(B150="","",IF((VLOOKUP(B150,'All Names'!A$2:D$400,4,FALSE)=A$129),"","X"))</f>
      </c>
      <c r="F150" s="10">
        <f t="shared" si="52"/>
        <v>999</v>
      </c>
      <c r="G150" s="10">
        <f t="shared" si="52"/>
        <v>999</v>
      </c>
      <c r="H150" s="10">
        <f t="shared" si="52"/>
        <v>20</v>
      </c>
      <c r="I150" s="10">
        <f t="shared" si="52"/>
        <v>999</v>
      </c>
      <c r="J150" s="10">
        <f t="shared" si="52"/>
        <v>999</v>
      </c>
      <c r="K150" s="10">
        <f t="shared" si="52"/>
        <v>999</v>
      </c>
      <c r="L150" s="10">
        <f t="shared" si="52"/>
        <v>999</v>
      </c>
      <c r="M150" s="10">
        <f t="shared" si="52"/>
        <v>999</v>
      </c>
      <c r="N150" s="10">
        <f t="shared" si="52"/>
        <v>999</v>
      </c>
      <c r="O150" s="10">
        <f t="shared" si="52"/>
        <v>999</v>
      </c>
      <c r="P150" s="10">
        <f t="shared" si="52"/>
        <v>999</v>
      </c>
      <c r="Q150" s="10">
        <f t="shared" si="52"/>
        <v>999</v>
      </c>
      <c r="R150" s="4"/>
      <c r="S150" s="4"/>
    </row>
    <row r="151" spans="1:19" ht="15">
      <c r="A151" s="3">
        <v>21</v>
      </c>
      <c r="B151" s="7">
        <v>317</v>
      </c>
      <c r="C151" s="8" t="str">
        <f>IF(B151="","",VLOOKUP(B151,'All Names'!A$2:B$400,2,FALSE))</f>
        <v>Darren Deegan</v>
      </c>
      <c r="D151" s="8" t="str">
        <f>IF(B151="","",VLOOKUP(B151,'All Names'!A$2:C$400,3,FALSE))</f>
        <v>St. Michaels</v>
      </c>
      <c r="E151" s="8">
        <f>IF(B151="","",IF((VLOOKUP(B151,'All Names'!A$2:D$400,4,FALSE)=A$129),"","X"))</f>
      </c>
      <c r="F151" s="10">
        <f t="shared" si="52"/>
        <v>999</v>
      </c>
      <c r="G151" s="10">
        <f t="shared" si="52"/>
        <v>999</v>
      </c>
      <c r="H151" s="10">
        <f t="shared" si="52"/>
        <v>21</v>
      </c>
      <c r="I151" s="10">
        <f t="shared" si="52"/>
        <v>999</v>
      </c>
      <c r="J151" s="10">
        <f t="shared" si="52"/>
        <v>999</v>
      </c>
      <c r="K151" s="10">
        <f t="shared" si="52"/>
        <v>999</v>
      </c>
      <c r="L151" s="10">
        <f t="shared" si="52"/>
        <v>999</v>
      </c>
      <c r="M151" s="10">
        <f t="shared" si="52"/>
        <v>999</v>
      </c>
      <c r="N151" s="10">
        <f t="shared" si="52"/>
        <v>999</v>
      </c>
      <c r="O151" s="10">
        <f t="shared" si="52"/>
        <v>999</v>
      </c>
      <c r="P151" s="10">
        <f t="shared" si="52"/>
        <v>999</v>
      </c>
      <c r="Q151" s="10">
        <f t="shared" si="52"/>
        <v>999</v>
      </c>
      <c r="R151" s="4"/>
      <c r="S151" s="4"/>
    </row>
    <row r="152" spans="1:19" ht="15">
      <c r="A152" s="3">
        <v>22</v>
      </c>
      <c r="B152" s="7">
        <v>716</v>
      </c>
      <c r="C152" s="8" t="str">
        <f>IF(B152="","",VLOOKUP(B152,'All Names'!A$2:B$400,2,FALSE))</f>
        <v>Nathan Doyle</v>
      </c>
      <c r="D152" s="8" t="str">
        <f>IF(B152="","",VLOOKUP(B152,'All Names'!A$2:C$400,3,FALSE))</f>
        <v>New Court</v>
      </c>
      <c r="E152" s="8">
        <f>IF(B152="","",IF((VLOOKUP(B152,'All Names'!A$2:D$400,4,FALSE)=A$129),"","X"))</f>
      </c>
      <c r="F152" s="10">
        <f t="shared" si="52"/>
        <v>999</v>
      </c>
      <c r="G152" s="10">
        <f t="shared" si="52"/>
        <v>999</v>
      </c>
      <c r="H152" s="10">
        <f t="shared" si="52"/>
        <v>999</v>
      </c>
      <c r="I152" s="10">
        <f t="shared" si="52"/>
        <v>999</v>
      </c>
      <c r="J152" s="10">
        <f t="shared" si="52"/>
        <v>999</v>
      </c>
      <c r="K152" s="10">
        <f t="shared" si="52"/>
        <v>999</v>
      </c>
      <c r="L152" s="10">
        <f t="shared" si="52"/>
        <v>22</v>
      </c>
      <c r="M152" s="10">
        <f t="shared" si="52"/>
        <v>999</v>
      </c>
      <c r="N152" s="10">
        <f t="shared" si="52"/>
        <v>999</v>
      </c>
      <c r="O152" s="10">
        <f t="shared" si="52"/>
        <v>999</v>
      </c>
      <c r="P152" s="10">
        <f t="shared" si="52"/>
        <v>999</v>
      </c>
      <c r="Q152" s="10">
        <f t="shared" si="52"/>
        <v>999</v>
      </c>
      <c r="R152" s="4"/>
      <c r="S152" s="4"/>
    </row>
    <row r="153" spans="1:19" ht="15">
      <c r="A153" s="3">
        <v>23</v>
      </c>
      <c r="B153" s="7">
        <v>721</v>
      </c>
      <c r="C153" s="8" t="str">
        <f>IF(B153="","",VLOOKUP(B153,'All Names'!A$2:B$400,2,FALSE))</f>
        <v>Jason Coffey</v>
      </c>
      <c r="D153" s="8" t="str">
        <f>IF(B153="","",VLOOKUP(B153,'All Names'!A$2:C$400,3,FALSE))</f>
        <v>New Court</v>
      </c>
      <c r="E153" s="8">
        <f>IF(B153="","",IF((VLOOKUP(B153,'All Names'!A$2:D$400,4,FALSE)=A$129),"","X"))</f>
      </c>
      <c r="F153" s="10">
        <f t="shared" si="52"/>
        <v>999</v>
      </c>
      <c r="G153" s="10">
        <f t="shared" si="52"/>
        <v>999</v>
      </c>
      <c r="H153" s="10">
        <f t="shared" si="52"/>
        <v>999</v>
      </c>
      <c r="I153" s="10">
        <f t="shared" si="52"/>
        <v>999</v>
      </c>
      <c r="J153" s="10">
        <f t="shared" si="52"/>
        <v>999</v>
      </c>
      <c r="K153" s="10">
        <f t="shared" si="52"/>
        <v>999</v>
      </c>
      <c r="L153" s="10">
        <f t="shared" si="52"/>
        <v>23</v>
      </c>
      <c r="M153" s="10">
        <f t="shared" si="52"/>
        <v>999</v>
      </c>
      <c r="N153" s="10">
        <f t="shared" si="52"/>
        <v>999</v>
      </c>
      <c r="O153" s="10">
        <f t="shared" si="52"/>
        <v>999</v>
      </c>
      <c r="P153" s="10">
        <f t="shared" si="52"/>
        <v>999</v>
      </c>
      <c r="Q153" s="10">
        <f t="shared" si="52"/>
        <v>999</v>
      </c>
      <c r="R153" s="4"/>
      <c r="S153" s="4"/>
    </row>
    <row r="154" spans="1:19" ht="15">
      <c r="A154" s="3">
        <v>24</v>
      </c>
      <c r="B154" s="7">
        <v>320</v>
      </c>
      <c r="C154" s="8" t="str">
        <f>IF(B154="","",VLOOKUP(B154,'All Names'!A$2:B$400,2,FALSE))</f>
        <v>Patrick Furlong</v>
      </c>
      <c r="D154" s="8" t="str">
        <f>IF(B154="","",VLOOKUP(B154,'All Names'!A$2:C$400,3,FALSE))</f>
        <v>St. Michaels</v>
      </c>
      <c r="E154" s="8">
        <f>IF(B154="","",IF((VLOOKUP(B154,'All Names'!A$2:D$400,4,FALSE)=A$129),"","X"))</f>
      </c>
      <c r="F154" s="10">
        <f t="shared" si="52"/>
        <v>999</v>
      </c>
      <c r="G154" s="10">
        <f t="shared" si="52"/>
        <v>999</v>
      </c>
      <c r="H154" s="10">
        <f t="shared" si="52"/>
        <v>24</v>
      </c>
      <c r="I154" s="10">
        <f t="shared" si="52"/>
        <v>999</v>
      </c>
      <c r="J154" s="10">
        <f t="shared" si="52"/>
        <v>999</v>
      </c>
      <c r="K154" s="10">
        <f t="shared" si="52"/>
        <v>999</v>
      </c>
      <c r="L154" s="10">
        <f t="shared" si="52"/>
        <v>999</v>
      </c>
      <c r="M154" s="10">
        <f t="shared" si="52"/>
        <v>999</v>
      </c>
      <c r="N154" s="10">
        <f t="shared" si="52"/>
        <v>999</v>
      </c>
      <c r="O154" s="10">
        <f t="shared" si="52"/>
        <v>999</v>
      </c>
      <c r="P154" s="10">
        <f t="shared" si="52"/>
        <v>999</v>
      </c>
      <c r="Q154" s="10">
        <f t="shared" si="52"/>
        <v>999</v>
      </c>
      <c r="R154" s="4"/>
      <c r="S154" s="4"/>
    </row>
    <row r="155" spans="1:19" ht="15">
      <c r="A155" s="3">
        <v>25</v>
      </c>
      <c r="B155" s="7">
        <v>400</v>
      </c>
      <c r="C155" s="8" t="str">
        <f>IF(B155="","",VLOOKUP(B155,'All Names'!A$2:B$400,2,FALSE))</f>
        <v>Adam Kavanagh</v>
      </c>
      <c r="D155" s="8" t="str">
        <f>IF(B155="","",VLOOKUP(B155,'All Names'!A$2:C$400,3,FALSE))</f>
        <v>St. Josephs</v>
      </c>
      <c r="E155" s="8" t="str">
        <f>IF(B155="","",IF((VLOOKUP(B155,'All Names'!A$2:D$400,4,FALSE)=A$129),"","X"))</f>
        <v>X</v>
      </c>
      <c r="F155" s="10">
        <f t="shared" si="52"/>
        <v>999</v>
      </c>
      <c r="G155" s="10">
        <f t="shared" si="52"/>
        <v>999</v>
      </c>
      <c r="H155" s="10">
        <f t="shared" si="52"/>
        <v>999</v>
      </c>
      <c r="I155" s="10">
        <f t="shared" si="52"/>
        <v>25</v>
      </c>
      <c r="J155" s="10">
        <f t="shared" si="52"/>
        <v>999</v>
      </c>
      <c r="K155" s="10">
        <f t="shared" si="52"/>
        <v>999</v>
      </c>
      <c r="L155" s="10">
        <f t="shared" si="52"/>
        <v>999</v>
      </c>
      <c r="M155" s="10">
        <f t="shared" si="52"/>
        <v>999</v>
      </c>
      <c r="N155" s="10">
        <f t="shared" si="52"/>
        <v>999</v>
      </c>
      <c r="O155" s="10">
        <f t="shared" si="52"/>
        <v>999</v>
      </c>
      <c r="P155" s="10">
        <f t="shared" si="52"/>
        <v>999</v>
      </c>
      <c r="Q155" s="10">
        <f t="shared" si="52"/>
        <v>999</v>
      </c>
      <c r="R155" s="4"/>
      <c r="S155" s="4"/>
    </row>
    <row r="156" spans="1:19" ht="15">
      <c r="A156" s="3">
        <v>26</v>
      </c>
      <c r="B156" s="7">
        <v>548</v>
      </c>
      <c r="C156" s="8" t="str">
        <f>IF(B156="","",VLOOKUP(B156,'All Names'!A$2:B$400,2,FALSE))</f>
        <v>Nathan Patchell</v>
      </c>
      <c r="D156" s="8" t="str">
        <f>IF(B156="","",VLOOKUP(B156,'All Names'!A$2:C$400,3,FALSE))</f>
        <v>St. Augustines</v>
      </c>
      <c r="E156" s="8">
        <f>IF(B156="","",IF((VLOOKUP(B156,'All Names'!A$2:D$400,4,FALSE)=A$129),"","X"))</f>
      </c>
      <c r="F156" s="10">
        <f t="shared" si="52"/>
        <v>999</v>
      </c>
      <c r="G156" s="10">
        <f t="shared" si="52"/>
        <v>999</v>
      </c>
      <c r="H156" s="10">
        <f t="shared" si="52"/>
        <v>999</v>
      </c>
      <c r="I156" s="10">
        <f t="shared" si="52"/>
        <v>999</v>
      </c>
      <c r="J156" s="10">
        <f t="shared" si="52"/>
        <v>26</v>
      </c>
      <c r="K156" s="10">
        <f t="shared" si="52"/>
        <v>999</v>
      </c>
      <c r="L156" s="10">
        <f t="shared" si="52"/>
        <v>999</v>
      </c>
      <c r="M156" s="10">
        <f t="shared" si="52"/>
        <v>999</v>
      </c>
      <c r="N156" s="10">
        <f t="shared" si="52"/>
        <v>999</v>
      </c>
      <c r="O156" s="10">
        <f t="shared" si="52"/>
        <v>999</v>
      </c>
      <c r="P156" s="10">
        <f t="shared" si="52"/>
        <v>999</v>
      </c>
      <c r="Q156" s="10">
        <f t="shared" si="52"/>
        <v>999</v>
      </c>
      <c r="R156" s="4"/>
      <c r="S156" s="4"/>
    </row>
    <row r="157" spans="1:19" ht="15">
      <c r="A157" s="3">
        <v>27</v>
      </c>
      <c r="B157" s="7">
        <v>611</v>
      </c>
      <c r="C157" s="8" t="str">
        <f>IF(B157="","",VLOOKUP(B157,'All Names'!A$2:B$400,2,FALSE))</f>
        <v>Peter Kirwan</v>
      </c>
      <c r="D157" s="8" t="str">
        <f>IF(B157="","",VLOOKUP(B157,'All Names'!A$2:C$400,3,FALSE))</f>
        <v>Sc. Chiarain</v>
      </c>
      <c r="E157" s="8">
        <f>IF(B157="","",IF((VLOOKUP(B157,'All Names'!A$2:D$400,4,FALSE)=A$129),"","X"))</f>
      </c>
      <c r="F157" s="10">
        <f t="shared" si="52"/>
        <v>999</v>
      </c>
      <c r="G157" s="10">
        <f t="shared" si="52"/>
        <v>999</v>
      </c>
      <c r="H157" s="10">
        <f t="shared" si="52"/>
        <v>999</v>
      </c>
      <c r="I157" s="10">
        <f t="shared" si="52"/>
        <v>999</v>
      </c>
      <c r="J157" s="10">
        <f t="shared" si="52"/>
        <v>999</v>
      </c>
      <c r="K157" s="10">
        <f t="shared" si="52"/>
        <v>27</v>
      </c>
      <c r="L157" s="10">
        <f t="shared" si="52"/>
        <v>999</v>
      </c>
      <c r="M157" s="10">
        <f t="shared" si="52"/>
        <v>999</v>
      </c>
      <c r="N157" s="10">
        <f aca="true" t="shared" si="58" ref="F157:Q174">IF($D157=N$2,$A157,999)</f>
        <v>999</v>
      </c>
      <c r="O157" s="10">
        <f t="shared" si="58"/>
        <v>999</v>
      </c>
      <c r="P157" s="10">
        <f t="shared" si="58"/>
        <v>999</v>
      </c>
      <c r="Q157" s="10">
        <f t="shared" si="58"/>
        <v>999</v>
      </c>
      <c r="R157" s="4"/>
      <c r="S157" s="4"/>
    </row>
    <row r="158" spans="1:19" ht="15">
      <c r="A158" s="3">
        <v>28</v>
      </c>
      <c r="B158" s="7">
        <v>135</v>
      </c>
      <c r="C158" s="8" t="str">
        <f>IF(B158="","",VLOOKUP(B158,'All Names'!A$2:B$400,2,FALSE))</f>
        <v>Emmett Lynch</v>
      </c>
      <c r="D158" s="8" t="str">
        <f>IF(B158="","",VLOOKUP(B158,'All Names'!A$2:C$400,3,FALSE))</f>
        <v>Colaiste Eoin</v>
      </c>
      <c r="E158" s="8">
        <f>IF(B158="","",IF((VLOOKUP(B158,'All Names'!A$2:D$400,4,FALSE)=A$129),"","X"))</f>
      </c>
      <c r="F158" s="10">
        <f t="shared" si="58"/>
        <v>28</v>
      </c>
      <c r="G158" s="10">
        <f t="shared" si="58"/>
        <v>999</v>
      </c>
      <c r="H158" s="10">
        <f t="shared" si="58"/>
        <v>999</v>
      </c>
      <c r="I158" s="10">
        <f t="shared" si="58"/>
        <v>999</v>
      </c>
      <c r="J158" s="10">
        <f t="shared" si="58"/>
        <v>999</v>
      </c>
      <c r="K158" s="10">
        <f t="shared" si="58"/>
        <v>999</v>
      </c>
      <c r="L158" s="10">
        <f t="shared" si="58"/>
        <v>999</v>
      </c>
      <c r="M158" s="10">
        <f t="shared" si="58"/>
        <v>999</v>
      </c>
      <c r="N158" s="10">
        <f t="shared" si="58"/>
        <v>999</v>
      </c>
      <c r="O158" s="10">
        <f t="shared" si="58"/>
        <v>999</v>
      </c>
      <c r="P158" s="10">
        <f t="shared" si="58"/>
        <v>999</v>
      </c>
      <c r="Q158" s="10">
        <f t="shared" si="58"/>
        <v>999</v>
      </c>
      <c r="R158" s="4"/>
      <c r="S158" s="4"/>
    </row>
    <row r="159" spans="1:19" ht="15">
      <c r="A159" s="3">
        <v>29</v>
      </c>
      <c r="B159" s="7">
        <v>131</v>
      </c>
      <c r="C159" s="8" t="str">
        <f>IF(B159="","",VLOOKUP(B159,'All Names'!A$2:B$400,2,FALSE))</f>
        <v>Dawal Malisews</v>
      </c>
      <c r="D159" s="8" t="str">
        <f>IF(B159="","",VLOOKUP(B159,'All Names'!A$2:C$400,3,FALSE))</f>
        <v>Colaiste Eoin</v>
      </c>
      <c r="E159" s="8">
        <f>IF(B159="","",IF((VLOOKUP(B159,'All Names'!A$2:D$400,4,FALSE)=A$129),"","X"))</f>
      </c>
      <c r="F159" s="10">
        <f t="shared" si="58"/>
        <v>29</v>
      </c>
      <c r="G159" s="10">
        <f t="shared" si="58"/>
        <v>999</v>
      </c>
      <c r="H159" s="10">
        <f t="shared" si="58"/>
        <v>999</v>
      </c>
      <c r="I159" s="10">
        <f t="shared" si="58"/>
        <v>999</v>
      </c>
      <c r="J159" s="10">
        <f t="shared" si="58"/>
        <v>999</v>
      </c>
      <c r="K159" s="10">
        <f t="shared" si="58"/>
        <v>999</v>
      </c>
      <c r="L159" s="10">
        <f t="shared" si="58"/>
        <v>999</v>
      </c>
      <c r="M159" s="10">
        <f t="shared" si="58"/>
        <v>999</v>
      </c>
      <c r="N159" s="10">
        <f t="shared" si="58"/>
        <v>999</v>
      </c>
      <c r="O159" s="10">
        <f t="shared" si="58"/>
        <v>999</v>
      </c>
      <c r="P159" s="10">
        <f t="shared" si="58"/>
        <v>999</v>
      </c>
      <c r="Q159" s="10">
        <f t="shared" si="58"/>
        <v>999</v>
      </c>
      <c r="R159" s="4"/>
      <c r="S159" s="4"/>
    </row>
    <row r="160" spans="1:19" ht="15">
      <c r="A160" s="3">
        <v>30</v>
      </c>
      <c r="B160" s="7">
        <v>544</v>
      </c>
      <c r="C160" s="8" t="str">
        <f>IF(B160="","",VLOOKUP(B160,'All Names'!A$2:B$400,2,FALSE))</f>
        <v>Mark Devlin</v>
      </c>
      <c r="D160" s="8" t="str">
        <f>IF(B160="","",VLOOKUP(B160,'All Names'!A$2:C$400,3,FALSE))</f>
        <v>St. Augustines</v>
      </c>
      <c r="E160" s="8">
        <f>IF(B160="","",IF((VLOOKUP(B160,'All Names'!A$2:D$400,4,FALSE)=A$129),"","X"))</f>
      </c>
      <c r="F160" s="10">
        <f t="shared" si="58"/>
        <v>999</v>
      </c>
      <c r="G160" s="10">
        <f t="shared" si="58"/>
        <v>999</v>
      </c>
      <c r="H160" s="10">
        <f t="shared" si="58"/>
        <v>999</v>
      </c>
      <c r="I160" s="10">
        <f t="shared" si="58"/>
        <v>999</v>
      </c>
      <c r="J160" s="10">
        <f t="shared" si="58"/>
        <v>30</v>
      </c>
      <c r="K160" s="10">
        <f t="shared" si="58"/>
        <v>999</v>
      </c>
      <c r="L160" s="10">
        <f t="shared" si="58"/>
        <v>999</v>
      </c>
      <c r="M160" s="10">
        <f t="shared" si="58"/>
        <v>999</v>
      </c>
      <c r="N160" s="10">
        <f t="shared" si="58"/>
        <v>999</v>
      </c>
      <c r="O160" s="10">
        <f t="shared" si="58"/>
        <v>999</v>
      </c>
      <c r="P160" s="10">
        <f t="shared" si="58"/>
        <v>999</v>
      </c>
      <c r="Q160" s="10">
        <f t="shared" si="58"/>
        <v>999</v>
      </c>
      <c r="R160" s="4"/>
      <c r="S160" s="4"/>
    </row>
    <row r="161" spans="1:19" ht="15">
      <c r="A161" s="3">
        <v>31</v>
      </c>
      <c r="B161" s="7">
        <v>536</v>
      </c>
      <c r="C161" s="8" t="str">
        <f>IF(B161="","",VLOOKUP(B161,'All Names'!A$2:B$400,2,FALSE))</f>
        <v>Daniel Cassoni</v>
      </c>
      <c r="D161" s="8" t="str">
        <f>IF(B161="","",VLOOKUP(B161,'All Names'!A$2:C$400,3,FALSE))</f>
        <v>St. Augustines</v>
      </c>
      <c r="E161" s="8">
        <f>IF(B161="","",IF((VLOOKUP(B161,'All Names'!A$2:D$400,4,FALSE)=A$129),"","X"))</f>
      </c>
      <c r="F161" s="10">
        <f t="shared" si="58"/>
        <v>999</v>
      </c>
      <c r="G161" s="10">
        <f t="shared" si="58"/>
        <v>999</v>
      </c>
      <c r="H161" s="10">
        <f t="shared" si="58"/>
        <v>999</v>
      </c>
      <c r="I161" s="10">
        <f t="shared" si="58"/>
        <v>999</v>
      </c>
      <c r="J161" s="10">
        <f t="shared" si="58"/>
        <v>31</v>
      </c>
      <c r="K161" s="10">
        <f t="shared" si="58"/>
        <v>999</v>
      </c>
      <c r="L161" s="10">
        <f t="shared" si="58"/>
        <v>999</v>
      </c>
      <c r="M161" s="10">
        <f t="shared" si="58"/>
        <v>999</v>
      </c>
      <c r="N161" s="10">
        <f t="shared" si="58"/>
        <v>999</v>
      </c>
      <c r="O161" s="10">
        <f t="shared" si="58"/>
        <v>999</v>
      </c>
      <c r="P161" s="10">
        <f t="shared" si="58"/>
        <v>999</v>
      </c>
      <c r="Q161" s="10">
        <f t="shared" si="58"/>
        <v>999</v>
      </c>
      <c r="R161" s="4"/>
      <c r="S161" s="4"/>
    </row>
    <row r="162" spans="1:19" ht="15">
      <c r="A162" s="3">
        <v>32</v>
      </c>
      <c r="B162" s="7">
        <v>545</v>
      </c>
      <c r="C162" s="8" t="str">
        <f>IF(B162="","",VLOOKUP(B162,'All Names'!A$2:B$400,2,FALSE))</f>
        <v>Craig Elmes</v>
      </c>
      <c r="D162" s="8" t="str">
        <f>IF(B162="","",VLOOKUP(B162,'All Names'!A$2:C$400,3,FALSE))</f>
        <v>St. Augustines</v>
      </c>
      <c r="E162" s="8">
        <f>IF(B162="","",IF((VLOOKUP(B162,'All Names'!A$2:D$400,4,FALSE)=A$129),"","X"))</f>
      </c>
      <c r="F162" s="10">
        <f t="shared" si="58"/>
        <v>999</v>
      </c>
      <c r="G162" s="10">
        <f t="shared" si="58"/>
        <v>999</v>
      </c>
      <c r="H162" s="10">
        <f t="shared" si="58"/>
        <v>999</v>
      </c>
      <c r="I162" s="10">
        <f t="shared" si="58"/>
        <v>999</v>
      </c>
      <c r="J162" s="10">
        <f t="shared" si="58"/>
        <v>32</v>
      </c>
      <c r="K162" s="10">
        <f t="shared" si="58"/>
        <v>999</v>
      </c>
      <c r="L162" s="10">
        <f t="shared" si="58"/>
        <v>999</v>
      </c>
      <c r="M162" s="10">
        <f t="shared" si="58"/>
        <v>999</v>
      </c>
      <c r="N162" s="10">
        <f t="shared" si="58"/>
        <v>999</v>
      </c>
      <c r="O162" s="10">
        <f t="shared" si="58"/>
        <v>999</v>
      </c>
      <c r="P162" s="10">
        <f t="shared" si="58"/>
        <v>999</v>
      </c>
      <c r="Q162" s="10">
        <f t="shared" si="58"/>
        <v>999</v>
      </c>
      <c r="R162" s="4"/>
      <c r="S162" s="4"/>
    </row>
    <row r="163" spans="1:19" ht="15">
      <c r="A163" s="3">
        <v>33</v>
      </c>
      <c r="B163" s="7">
        <v>954</v>
      </c>
      <c r="C163" s="8" t="str">
        <f>IF(B163="","",VLOOKUP(B163,'All Names'!A$2:B$400,2,FALSE))</f>
        <v>Daniel Thompkins</v>
      </c>
      <c r="D163" s="8" t="str">
        <f>IF(B163="","",VLOOKUP(B163,'All Names'!A$2:C$400,3,FALSE))</f>
        <v>Wexford</v>
      </c>
      <c r="E163" s="8">
        <f>IF(B163="","",IF((VLOOKUP(B163,'All Names'!A$2:D$400,4,FALSE)=A$129),"","X"))</f>
      </c>
      <c r="F163" s="10"/>
      <c r="G163" s="10">
        <f t="shared" si="58"/>
        <v>999</v>
      </c>
      <c r="H163" s="10">
        <f t="shared" si="58"/>
        <v>999</v>
      </c>
      <c r="I163" s="10">
        <f t="shared" si="58"/>
        <v>999</v>
      </c>
      <c r="J163" s="10">
        <f t="shared" si="58"/>
        <v>999</v>
      </c>
      <c r="K163" s="10">
        <f t="shared" si="58"/>
        <v>999</v>
      </c>
      <c r="L163" s="10">
        <f t="shared" si="58"/>
        <v>999</v>
      </c>
      <c r="M163" s="10">
        <f t="shared" si="58"/>
        <v>999</v>
      </c>
      <c r="N163" s="10">
        <f t="shared" si="58"/>
        <v>999</v>
      </c>
      <c r="O163" s="10">
        <f t="shared" si="58"/>
        <v>999</v>
      </c>
      <c r="P163" s="10">
        <f t="shared" si="58"/>
        <v>999</v>
      </c>
      <c r="Q163" s="10">
        <f t="shared" si="58"/>
        <v>33</v>
      </c>
      <c r="R163" s="4"/>
      <c r="S163" s="4"/>
    </row>
    <row r="164" spans="1:19" ht="15">
      <c r="A164" s="3">
        <v>34</v>
      </c>
      <c r="B164" s="7">
        <v>720</v>
      </c>
      <c r="C164" s="8" t="str">
        <f>IF(B164="","",VLOOKUP(B164,'All Names'!A$2:B$400,2,FALSE))</f>
        <v>Leon Swayne Murphy</v>
      </c>
      <c r="D164" s="8" t="str">
        <f>IF(B164="","",VLOOKUP(B164,'All Names'!A$2:C$400,3,FALSE))</f>
        <v>New Court</v>
      </c>
      <c r="E164" s="8">
        <f>IF(B164="","",IF((VLOOKUP(B164,'All Names'!A$2:D$400,4,FALSE)=A$129),"","X"))</f>
      </c>
      <c r="F164" s="10">
        <f t="shared" si="58"/>
        <v>999</v>
      </c>
      <c r="G164" s="10">
        <f t="shared" si="58"/>
        <v>999</v>
      </c>
      <c r="H164" s="10">
        <f t="shared" si="58"/>
        <v>999</v>
      </c>
      <c r="I164" s="10">
        <f t="shared" si="58"/>
        <v>999</v>
      </c>
      <c r="J164" s="10">
        <f t="shared" si="58"/>
        <v>999</v>
      </c>
      <c r="K164" s="10">
        <f t="shared" si="58"/>
        <v>999</v>
      </c>
      <c r="L164" s="10">
        <f t="shared" si="58"/>
        <v>34</v>
      </c>
      <c r="M164" s="10">
        <f t="shared" si="58"/>
        <v>999</v>
      </c>
      <c r="N164" s="10">
        <f t="shared" si="58"/>
        <v>999</v>
      </c>
      <c r="O164" s="10">
        <f t="shared" si="58"/>
        <v>999</v>
      </c>
      <c r="P164" s="10">
        <f t="shared" si="58"/>
        <v>999</v>
      </c>
      <c r="Q164" s="10">
        <f t="shared" si="58"/>
        <v>999</v>
      </c>
      <c r="R164" s="4"/>
      <c r="S164" s="4"/>
    </row>
    <row r="165" spans="1:19" ht="15">
      <c r="A165" s="3">
        <v>35</v>
      </c>
      <c r="B165" s="7">
        <v>811</v>
      </c>
      <c r="C165" s="8" t="str">
        <f>IF(B165="","",VLOOKUP(B165,'All Names'!A$2:B$400,2,FALSE))</f>
        <v>Kamil Stanisbuek</v>
      </c>
      <c r="D165" s="8" t="str">
        <f>IF(B165="","",VLOOKUP(B165,'All Names'!A$2:C$400,3,FALSE))</f>
        <v>St. Marks</v>
      </c>
      <c r="E165" s="8">
        <f>IF(B165="","",IF((VLOOKUP(B165,'All Names'!A$2:D$400,4,FALSE)=A$129),"","X"))</f>
      </c>
      <c r="F165" s="10">
        <f t="shared" si="58"/>
        <v>999</v>
      </c>
      <c r="G165" s="10">
        <f t="shared" si="58"/>
        <v>999</v>
      </c>
      <c r="H165" s="10">
        <f t="shared" si="58"/>
        <v>999</v>
      </c>
      <c r="I165" s="10">
        <f t="shared" si="58"/>
        <v>999</v>
      </c>
      <c r="J165" s="10">
        <f t="shared" si="58"/>
        <v>999</v>
      </c>
      <c r="K165" s="10">
        <f t="shared" si="58"/>
        <v>999</v>
      </c>
      <c r="L165" s="10">
        <f t="shared" si="58"/>
        <v>999</v>
      </c>
      <c r="M165" s="10">
        <f t="shared" si="58"/>
        <v>35</v>
      </c>
      <c r="N165" s="10">
        <f t="shared" si="58"/>
        <v>999</v>
      </c>
      <c r="O165" s="10">
        <f t="shared" si="58"/>
        <v>999</v>
      </c>
      <c r="P165" s="10">
        <f t="shared" si="58"/>
        <v>999</v>
      </c>
      <c r="Q165" s="10">
        <f t="shared" si="58"/>
        <v>999</v>
      </c>
      <c r="R165" s="4"/>
      <c r="S165" s="4"/>
    </row>
    <row r="166" spans="1:19" ht="15">
      <c r="A166" s="3">
        <v>36</v>
      </c>
      <c r="B166" s="7">
        <v>812</v>
      </c>
      <c r="C166" s="8" t="str">
        <f>IF(B166="","",VLOOKUP(B166,'All Names'!A$2:B$400,2,FALSE))</f>
        <v>Sean Callan</v>
      </c>
      <c r="D166" s="8" t="str">
        <f>IF(B166="","",VLOOKUP(B166,'All Names'!A$2:C$400,3,FALSE))</f>
        <v>St. Marks</v>
      </c>
      <c r="E166" s="8">
        <f>IF(B166="","",IF((VLOOKUP(B166,'All Names'!A$2:D$400,4,FALSE)=A$129),"","X"))</f>
      </c>
      <c r="F166" s="10">
        <f t="shared" si="58"/>
        <v>999</v>
      </c>
      <c r="G166" s="10">
        <f t="shared" si="58"/>
        <v>999</v>
      </c>
      <c r="H166" s="10">
        <f t="shared" si="58"/>
        <v>999</v>
      </c>
      <c r="I166" s="10">
        <f t="shared" si="58"/>
        <v>999</v>
      </c>
      <c r="J166" s="10">
        <f t="shared" si="58"/>
        <v>999</v>
      </c>
      <c r="K166" s="10">
        <f t="shared" si="58"/>
        <v>999</v>
      </c>
      <c r="L166" s="10">
        <f t="shared" si="58"/>
        <v>999</v>
      </c>
      <c r="M166" s="10">
        <f t="shared" si="58"/>
        <v>36</v>
      </c>
      <c r="N166" s="10">
        <f t="shared" si="58"/>
        <v>999</v>
      </c>
      <c r="O166" s="10">
        <f t="shared" si="58"/>
        <v>999</v>
      </c>
      <c r="P166" s="10">
        <f t="shared" si="58"/>
        <v>999</v>
      </c>
      <c r="Q166" s="10">
        <f t="shared" si="58"/>
        <v>999</v>
      </c>
      <c r="R166" s="4"/>
      <c r="S166" s="4"/>
    </row>
    <row r="167" spans="1:19" ht="15">
      <c r="A167" s="3">
        <v>37</v>
      </c>
      <c r="B167" s="7">
        <v>211</v>
      </c>
      <c r="C167" s="8" t="str">
        <f>IF(B167="","",VLOOKUP(B167,'All Names'!A$2:B$400,2,FALSE))</f>
        <v>Callum O'Reilly-Byrne</v>
      </c>
      <c r="D167" s="8" t="str">
        <f>IF(B167="","",VLOOKUP(B167,'All Names'!A$2:C$400,3,FALSE))</f>
        <v>St. Peters</v>
      </c>
      <c r="E167" s="8">
        <f>IF(B167="","",IF((VLOOKUP(B167,'All Names'!A$2:D$400,4,FALSE)=A$129),"","X"))</f>
      </c>
      <c r="F167" s="10">
        <f t="shared" si="58"/>
        <v>999</v>
      </c>
      <c r="G167" s="10">
        <f t="shared" si="58"/>
        <v>37</v>
      </c>
      <c r="H167" s="10">
        <f t="shared" si="58"/>
        <v>999</v>
      </c>
      <c r="I167" s="10">
        <f t="shared" si="58"/>
        <v>999</v>
      </c>
      <c r="J167" s="10">
        <f t="shared" si="58"/>
        <v>999</v>
      </c>
      <c r="K167" s="10">
        <f t="shared" si="58"/>
        <v>999</v>
      </c>
      <c r="L167" s="10">
        <f t="shared" si="58"/>
        <v>999</v>
      </c>
      <c r="M167" s="10">
        <f t="shared" si="58"/>
        <v>999</v>
      </c>
      <c r="N167" s="10">
        <f t="shared" si="58"/>
        <v>999</v>
      </c>
      <c r="O167" s="10">
        <f t="shared" si="58"/>
        <v>999</v>
      </c>
      <c r="P167" s="10">
        <f t="shared" si="58"/>
        <v>999</v>
      </c>
      <c r="Q167" s="10">
        <f t="shared" si="58"/>
        <v>999</v>
      </c>
      <c r="R167" s="4"/>
      <c r="S167" s="4"/>
    </row>
    <row r="168" spans="1:19" ht="15">
      <c r="A168" s="3">
        <v>38</v>
      </c>
      <c r="B168" s="7">
        <v>718</v>
      </c>
      <c r="C168" s="8" t="str">
        <f>IF(B168="","",VLOOKUP(B168,'All Names'!A$2:B$400,2,FALSE))</f>
        <v>Benjamin Holland</v>
      </c>
      <c r="D168" s="8" t="str">
        <f>IF(B168="","",VLOOKUP(B168,'All Names'!A$2:C$400,3,FALSE))</f>
        <v>New Court</v>
      </c>
      <c r="E168" s="8">
        <f>IF(B168="","",IF((VLOOKUP(B168,'All Names'!A$2:D$400,4,FALSE)=A$129),"","X"))</f>
      </c>
      <c r="F168" s="10">
        <f t="shared" si="58"/>
        <v>999</v>
      </c>
      <c r="G168" s="10">
        <f t="shared" si="58"/>
        <v>999</v>
      </c>
      <c r="H168" s="10">
        <f t="shared" si="58"/>
        <v>999</v>
      </c>
      <c r="I168" s="10">
        <f t="shared" si="58"/>
        <v>999</v>
      </c>
      <c r="J168" s="10">
        <f t="shared" si="58"/>
        <v>999</v>
      </c>
      <c r="K168" s="10">
        <f t="shared" si="58"/>
        <v>999</v>
      </c>
      <c r="L168" s="10">
        <f t="shared" si="58"/>
        <v>38</v>
      </c>
      <c r="M168" s="10">
        <f t="shared" si="58"/>
        <v>999</v>
      </c>
      <c r="N168" s="10">
        <f t="shared" si="58"/>
        <v>999</v>
      </c>
      <c r="O168" s="10">
        <f t="shared" si="58"/>
        <v>999</v>
      </c>
      <c r="P168" s="10">
        <f t="shared" si="58"/>
        <v>999</v>
      </c>
      <c r="Q168" s="10">
        <f t="shared" si="58"/>
        <v>999</v>
      </c>
      <c r="R168" s="4"/>
      <c r="S168" s="4"/>
    </row>
    <row r="169" spans="1:19" ht="15">
      <c r="A169" s="3">
        <v>39</v>
      </c>
      <c r="B169" s="7">
        <v>955</v>
      </c>
      <c r="C169" s="8" t="str">
        <f>IF(B169="","",VLOOKUP(B169,'All Names'!A$2:B$400,2,FALSE))</f>
        <v>Sean Wolohan</v>
      </c>
      <c r="D169" s="8" t="str">
        <f>IF(B169="","",VLOOKUP(B169,'All Names'!A$2:C$400,3,FALSE))</f>
        <v>Wexford</v>
      </c>
      <c r="E169" s="8">
        <f>IF(B169="","",IF((VLOOKUP(B169,'All Names'!A$2:D$400,4,FALSE)=A$129),"","X"))</f>
      </c>
      <c r="F169" s="10">
        <f t="shared" si="58"/>
        <v>999</v>
      </c>
      <c r="G169" s="10">
        <f t="shared" si="58"/>
        <v>999</v>
      </c>
      <c r="H169" s="10">
        <f t="shared" si="58"/>
        <v>999</v>
      </c>
      <c r="I169" s="10">
        <f t="shared" si="58"/>
        <v>999</v>
      </c>
      <c r="J169" s="10">
        <f t="shared" si="58"/>
        <v>999</v>
      </c>
      <c r="K169" s="10">
        <f t="shared" si="58"/>
        <v>999</v>
      </c>
      <c r="L169" s="10">
        <f t="shared" si="58"/>
        <v>999</v>
      </c>
      <c r="M169" s="10">
        <f t="shared" si="58"/>
        <v>999</v>
      </c>
      <c r="N169" s="10">
        <f t="shared" si="58"/>
        <v>999</v>
      </c>
      <c r="O169" s="10">
        <f t="shared" si="58"/>
        <v>999</v>
      </c>
      <c r="P169" s="10">
        <f t="shared" si="58"/>
        <v>999</v>
      </c>
      <c r="Q169" s="10">
        <f t="shared" si="58"/>
        <v>39</v>
      </c>
      <c r="R169" s="4"/>
      <c r="S169" s="4"/>
    </row>
    <row r="170" spans="1:19" ht="15">
      <c r="A170" s="3">
        <v>40</v>
      </c>
      <c r="B170" s="7">
        <v>860</v>
      </c>
      <c r="C170" s="8" t="str">
        <f>IF(B170="","",VLOOKUP(B170,'All Names'!A$2:B$400,2,FALSE))</f>
        <v>Christy Heffernan</v>
      </c>
      <c r="D170" s="8" t="str">
        <f>IF(B170="","",VLOOKUP(B170,'All Names'!A$2:C$400,3,FALSE))</f>
        <v>St. Francis</v>
      </c>
      <c r="E170" s="8">
        <f>IF(B170="","",IF((VLOOKUP(B170,'All Names'!A$2:D$400,4,FALSE)=A$129),"","X"))</f>
      </c>
      <c r="F170" s="10">
        <f t="shared" si="58"/>
        <v>999</v>
      </c>
      <c r="G170" s="10">
        <f t="shared" si="58"/>
        <v>999</v>
      </c>
      <c r="H170" s="10">
        <f t="shared" si="58"/>
        <v>999</v>
      </c>
      <c r="I170" s="10">
        <f t="shared" si="58"/>
        <v>999</v>
      </c>
      <c r="J170" s="10">
        <f t="shared" si="58"/>
        <v>999</v>
      </c>
      <c r="K170" s="10">
        <f t="shared" si="58"/>
        <v>999</v>
      </c>
      <c r="L170" s="10">
        <f t="shared" si="58"/>
        <v>999</v>
      </c>
      <c r="M170" s="10">
        <f t="shared" si="58"/>
        <v>999</v>
      </c>
      <c r="N170" s="10">
        <f t="shared" si="58"/>
        <v>40</v>
      </c>
      <c r="O170" s="10">
        <f t="shared" si="58"/>
        <v>999</v>
      </c>
      <c r="P170" s="10">
        <f t="shared" si="58"/>
        <v>999</v>
      </c>
      <c r="Q170" s="10">
        <f t="shared" si="58"/>
        <v>999</v>
      </c>
      <c r="R170" s="4"/>
      <c r="S170" s="4"/>
    </row>
    <row r="171" spans="1:19" ht="15">
      <c r="A171" s="3">
        <v>41</v>
      </c>
      <c r="B171" s="7">
        <v>542</v>
      </c>
      <c r="C171" s="8" t="str">
        <f>IF(B171="","",VLOOKUP(B171,'All Names'!A$2:B$400,2,FALSE))</f>
        <v>Craig Sinnott</v>
      </c>
      <c r="D171" s="8" t="str">
        <f>IF(B171="","",VLOOKUP(B171,'All Names'!A$2:C$400,3,FALSE))</f>
        <v>St. Augustines</v>
      </c>
      <c r="E171" s="8">
        <f>IF(B171="","",IF((VLOOKUP(B171,'All Names'!A$2:D$400,4,FALSE)=A$129),"","X"))</f>
      </c>
      <c r="F171" s="10">
        <f t="shared" si="58"/>
        <v>999</v>
      </c>
      <c r="G171" s="10">
        <f t="shared" si="58"/>
        <v>999</v>
      </c>
      <c r="H171" s="10">
        <f t="shared" si="58"/>
        <v>999</v>
      </c>
      <c r="I171" s="10">
        <f t="shared" si="58"/>
        <v>999</v>
      </c>
      <c r="J171" s="10">
        <f t="shared" si="58"/>
        <v>41</v>
      </c>
      <c r="K171" s="10">
        <f t="shared" si="58"/>
        <v>999</v>
      </c>
      <c r="L171" s="10">
        <f t="shared" si="58"/>
        <v>999</v>
      </c>
      <c r="M171" s="10">
        <f t="shared" si="58"/>
        <v>999</v>
      </c>
      <c r="N171" s="10">
        <f t="shared" si="58"/>
        <v>999</v>
      </c>
      <c r="O171" s="10">
        <f t="shared" si="58"/>
        <v>999</v>
      </c>
      <c r="P171" s="10">
        <f t="shared" si="58"/>
        <v>999</v>
      </c>
      <c r="Q171" s="10">
        <f t="shared" si="58"/>
        <v>999</v>
      </c>
      <c r="R171" s="4"/>
      <c r="S171" s="4"/>
    </row>
    <row r="172" spans="1:19" ht="15">
      <c r="A172" s="3">
        <v>42</v>
      </c>
      <c r="B172" s="7">
        <v>130</v>
      </c>
      <c r="C172" s="8" t="str">
        <f>IF(B172="","",VLOOKUP(B172,'All Names'!A$2:B$400,2,FALSE))</f>
        <v>Jawon Ibikoile</v>
      </c>
      <c r="D172" s="8" t="str">
        <f>IF(B172="","",VLOOKUP(B172,'All Names'!A$2:C$400,3,FALSE))</f>
        <v>Colaiste Eoin</v>
      </c>
      <c r="E172" s="8">
        <f>IF(B172="","",IF((VLOOKUP(B172,'All Names'!A$2:D$400,4,FALSE)=A$129),"","X"))</f>
      </c>
      <c r="F172" s="10">
        <f t="shared" si="58"/>
        <v>42</v>
      </c>
      <c r="G172" s="10">
        <f t="shared" si="58"/>
        <v>999</v>
      </c>
      <c r="H172" s="10">
        <f t="shared" si="58"/>
        <v>999</v>
      </c>
      <c r="I172" s="10">
        <f t="shared" si="58"/>
        <v>999</v>
      </c>
      <c r="J172" s="10">
        <f t="shared" si="58"/>
        <v>999</v>
      </c>
      <c r="K172" s="10">
        <f t="shared" si="58"/>
        <v>999</v>
      </c>
      <c r="L172" s="10">
        <f t="shared" si="58"/>
        <v>999</v>
      </c>
      <c r="M172" s="10">
        <f t="shared" si="58"/>
        <v>999</v>
      </c>
      <c r="N172" s="10">
        <f t="shared" si="58"/>
        <v>999</v>
      </c>
      <c r="O172" s="10">
        <f t="shared" si="58"/>
        <v>999</v>
      </c>
      <c r="P172" s="10">
        <f t="shared" si="58"/>
        <v>999</v>
      </c>
      <c r="Q172" s="10">
        <f t="shared" si="58"/>
        <v>999</v>
      </c>
      <c r="R172" s="4"/>
      <c r="S172" s="4"/>
    </row>
    <row r="173" spans="1:19" ht="15">
      <c r="A173" s="3">
        <v>43</v>
      </c>
      <c r="B173" s="7">
        <v>539</v>
      </c>
      <c r="C173" s="8" t="str">
        <f>IF(B173="","",VLOOKUP(B173,'All Names'!A$2:B$400,2,FALSE))</f>
        <v>Daniel Stapleton</v>
      </c>
      <c r="D173" s="8" t="str">
        <f>IF(B173="","",VLOOKUP(B173,'All Names'!A$2:C$400,3,FALSE))</f>
        <v>St. Augustines</v>
      </c>
      <c r="E173" s="8">
        <f>IF(B173="","",IF((VLOOKUP(B173,'All Names'!A$2:D$400,4,FALSE)=A$129),"","X"))</f>
      </c>
      <c r="F173" s="10">
        <f t="shared" si="58"/>
        <v>999</v>
      </c>
      <c r="G173" s="10">
        <f t="shared" si="58"/>
        <v>999</v>
      </c>
      <c r="H173" s="10">
        <f t="shared" si="58"/>
        <v>999</v>
      </c>
      <c r="I173" s="10">
        <f t="shared" si="58"/>
        <v>999</v>
      </c>
      <c r="J173" s="10">
        <f t="shared" si="58"/>
        <v>43</v>
      </c>
      <c r="K173" s="10">
        <f t="shared" si="58"/>
        <v>999</v>
      </c>
      <c r="L173" s="10">
        <f t="shared" si="58"/>
        <v>999</v>
      </c>
      <c r="M173" s="10">
        <f t="shared" si="58"/>
        <v>999</v>
      </c>
      <c r="N173" s="10">
        <f t="shared" si="58"/>
        <v>999</v>
      </c>
      <c r="O173" s="10">
        <f t="shared" si="58"/>
        <v>999</v>
      </c>
      <c r="P173" s="10">
        <f t="shared" si="58"/>
        <v>999</v>
      </c>
      <c r="Q173" s="10">
        <f t="shared" si="58"/>
        <v>999</v>
      </c>
      <c r="R173" s="4"/>
      <c r="S173" s="4"/>
    </row>
    <row r="174" spans="1:19" ht="15">
      <c r="A174" s="3">
        <v>44</v>
      </c>
      <c r="B174" s="7">
        <v>540</v>
      </c>
      <c r="C174" s="8" t="str">
        <f>IF(B174="","",VLOOKUP(B174,'All Names'!A$2:B$400,2,FALSE))</f>
        <v>Frank Cullimore</v>
      </c>
      <c r="D174" s="8" t="str">
        <f>IF(B174="","",VLOOKUP(B174,'All Names'!A$2:C$400,3,FALSE))</f>
        <v>St. Augustines</v>
      </c>
      <c r="E174" s="8">
        <f>IF(B174="","",IF((VLOOKUP(B174,'All Names'!A$2:D$400,4,FALSE)=A$129),"","X"))</f>
      </c>
      <c r="F174" s="10">
        <f t="shared" si="58"/>
        <v>999</v>
      </c>
      <c r="G174" s="10">
        <f aca="true" t="shared" si="59" ref="F174:Q187">IF($D174=G$2,$A174,999)</f>
        <v>999</v>
      </c>
      <c r="H174" s="10">
        <f t="shared" si="59"/>
        <v>999</v>
      </c>
      <c r="I174" s="10">
        <f t="shared" si="59"/>
        <v>999</v>
      </c>
      <c r="J174" s="10">
        <f t="shared" si="59"/>
        <v>44</v>
      </c>
      <c r="K174" s="10">
        <f t="shared" si="59"/>
        <v>999</v>
      </c>
      <c r="L174" s="10">
        <f t="shared" si="59"/>
        <v>999</v>
      </c>
      <c r="M174" s="10">
        <f t="shared" si="59"/>
        <v>999</v>
      </c>
      <c r="N174" s="10">
        <f t="shared" si="59"/>
        <v>999</v>
      </c>
      <c r="O174" s="10">
        <f t="shared" si="59"/>
        <v>999</v>
      </c>
      <c r="P174" s="10">
        <f t="shared" si="59"/>
        <v>999</v>
      </c>
      <c r="Q174" s="10">
        <f t="shared" si="59"/>
        <v>999</v>
      </c>
      <c r="R174" s="4"/>
      <c r="S174" s="4"/>
    </row>
    <row r="175" spans="1:19" ht="15">
      <c r="A175" s="3">
        <v>45</v>
      </c>
      <c r="B175" s="7">
        <v>814</v>
      </c>
      <c r="C175" s="8" t="str">
        <f>IF(B175="","",VLOOKUP(B175,'All Names'!A$2:B$400,2,FALSE))</f>
        <v>Craig Keegan</v>
      </c>
      <c r="D175" s="8" t="str">
        <f>IF(B175="","",VLOOKUP(B175,'All Names'!A$2:C$400,3,FALSE))</f>
        <v>St. Marks</v>
      </c>
      <c r="E175" s="8">
        <f>IF(B175="","",IF((VLOOKUP(B175,'All Names'!A$2:D$400,4,FALSE)=A$129),"","X"))</f>
      </c>
      <c r="F175" s="10">
        <f t="shared" si="59"/>
        <v>999</v>
      </c>
      <c r="G175" s="10">
        <f t="shared" si="59"/>
        <v>999</v>
      </c>
      <c r="H175" s="10">
        <f t="shared" si="59"/>
        <v>999</v>
      </c>
      <c r="I175" s="10">
        <f t="shared" si="59"/>
        <v>999</v>
      </c>
      <c r="J175" s="10">
        <f t="shared" si="59"/>
        <v>999</v>
      </c>
      <c r="K175" s="10">
        <f t="shared" si="59"/>
        <v>999</v>
      </c>
      <c r="L175" s="10">
        <f t="shared" si="59"/>
        <v>999</v>
      </c>
      <c r="M175" s="10">
        <f t="shared" si="59"/>
        <v>45</v>
      </c>
      <c r="N175" s="10">
        <f t="shared" si="59"/>
        <v>999</v>
      </c>
      <c r="O175" s="10">
        <f t="shared" si="59"/>
        <v>999</v>
      </c>
      <c r="P175" s="10">
        <f t="shared" si="59"/>
        <v>999</v>
      </c>
      <c r="Q175" s="10">
        <f t="shared" si="59"/>
        <v>999</v>
      </c>
      <c r="R175" s="4"/>
      <c r="S175" s="4"/>
    </row>
    <row r="176" spans="1:19" ht="15">
      <c r="A176" s="3">
        <v>46</v>
      </c>
      <c r="B176" s="7">
        <v>532</v>
      </c>
      <c r="C176" s="8" t="str">
        <f>IF(B176="","",VLOOKUP(B176,'All Names'!A$2:B$400,2,FALSE))</f>
        <v>Jack Hempenstall</v>
      </c>
      <c r="D176" s="8" t="str">
        <f>IF(B176="","",VLOOKUP(B176,'All Names'!A$2:C$400,3,FALSE))</f>
        <v>St. Augustines</v>
      </c>
      <c r="E176" s="8">
        <f>IF(B176="","",IF((VLOOKUP(B176,'All Names'!A$2:D$400,4,FALSE)=A$129),"","X"))</f>
      </c>
      <c r="F176" s="10">
        <f t="shared" si="59"/>
        <v>999</v>
      </c>
      <c r="G176" s="10">
        <f t="shared" si="59"/>
        <v>999</v>
      </c>
      <c r="H176" s="10">
        <f t="shared" si="59"/>
        <v>999</v>
      </c>
      <c r="I176" s="10">
        <f t="shared" si="59"/>
        <v>999</v>
      </c>
      <c r="J176" s="10">
        <f t="shared" si="59"/>
        <v>46</v>
      </c>
      <c r="K176" s="10">
        <f t="shared" si="59"/>
        <v>999</v>
      </c>
      <c r="L176" s="10">
        <f t="shared" si="59"/>
        <v>999</v>
      </c>
      <c r="M176" s="10">
        <f t="shared" si="59"/>
        <v>999</v>
      </c>
      <c r="N176" s="10">
        <f t="shared" si="59"/>
        <v>999</v>
      </c>
      <c r="O176" s="10">
        <f t="shared" si="59"/>
        <v>999</v>
      </c>
      <c r="P176" s="10">
        <f t="shared" si="59"/>
        <v>999</v>
      </c>
      <c r="Q176" s="10">
        <f t="shared" si="59"/>
        <v>999</v>
      </c>
      <c r="R176" s="4"/>
      <c r="S176" s="4"/>
    </row>
    <row r="177" spans="1:19" ht="15">
      <c r="A177" s="3">
        <v>47</v>
      </c>
      <c r="B177" s="7">
        <v>549</v>
      </c>
      <c r="C177" s="8" t="str">
        <f>IF(B177="","",VLOOKUP(B177,'All Names'!A$2:B$400,2,FALSE))</f>
        <v>Cain Murphy</v>
      </c>
      <c r="D177" s="8" t="str">
        <f>IF(B177="","",VLOOKUP(B177,'All Names'!A$2:C$400,3,FALSE))</f>
        <v>St. Augustines</v>
      </c>
      <c r="E177" s="8">
        <f>IF(B177="","",IF((VLOOKUP(B177,'All Names'!A$2:D$400,4,FALSE)=A$129),"","X"))</f>
      </c>
      <c r="F177" s="10">
        <f t="shared" si="59"/>
        <v>999</v>
      </c>
      <c r="G177" s="10">
        <f t="shared" si="59"/>
        <v>999</v>
      </c>
      <c r="H177" s="10">
        <f t="shared" si="59"/>
        <v>999</v>
      </c>
      <c r="I177" s="10">
        <f t="shared" si="59"/>
        <v>999</v>
      </c>
      <c r="J177" s="10">
        <f t="shared" si="59"/>
        <v>47</v>
      </c>
      <c r="K177" s="10">
        <f t="shared" si="59"/>
        <v>999</v>
      </c>
      <c r="L177" s="10">
        <f t="shared" si="59"/>
        <v>999</v>
      </c>
      <c r="M177" s="10">
        <f t="shared" si="59"/>
        <v>999</v>
      </c>
      <c r="N177" s="10">
        <f t="shared" si="59"/>
        <v>999</v>
      </c>
      <c r="O177" s="10">
        <f t="shared" si="59"/>
        <v>999</v>
      </c>
      <c r="P177" s="10">
        <f t="shared" si="59"/>
        <v>999</v>
      </c>
      <c r="Q177" s="10">
        <f t="shared" si="59"/>
        <v>999</v>
      </c>
      <c r="R177" s="4"/>
      <c r="S177" s="4"/>
    </row>
    <row r="178" spans="1:19" ht="15">
      <c r="A178" s="3">
        <v>48</v>
      </c>
      <c r="B178" s="7">
        <v>532</v>
      </c>
      <c r="C178" s="8" t="str">
        <f>IF(B178="","",VLOOKUP(B178,'All Names'!A$2:B$400,2,FALSE))</f>
        <v>Jack Hempenstall</v>
      </c>
      <c r="D178" s="8" t="str">
        <f>IF(B178="","",VLOOKUP(B178,'All Names'!A$2:C$400,3,FALSE))</f>
        <v>St. Augustines</v>
      </c>
      <c r="E178" s="8">
        <f>IF(B178="","",IF((VLOOKUP(B178,'All Names'!A$2:D$400,4,FALSE)=A$129),"","X"))</f>
      </c>
      <c r="F178" s="10">
        <f t="shared" si="59"/>
        <v>999</v>
      </c>
      <c r="G178" s="10">
        <f t="shared" si="59"/>
        <v>999</v>
      </c>
      <c r="H178" s="10">
        <f t="shared" si="59"/>
        <v>999</v>
      </c>
      <c r="I178" s="10">
        <f t="shared" si="59"/>
        <v>999</v>
      </c>
      <c r="J178" s="10">
        <f t="shared" si="59"/>
        <v>48</v>
      </c>
      <c r="K178" s="10">
        <f t="shared" si="59"/>
        <v>999</v>
      </c>
      <c r="L178" s="10">
        <f t="shared" si="59"/>
        <v>999</v>
      </c>
      <c r="M178" s="10">
        <f t="shared" si="59"/>
        <v>999</v>
      </c>
      <c r="N178" s="10">
        <f t="shared" si="59"/>
        <v>999</v>
      </c>
      <c r="O178" s="10">
        <f t="shared" si="59"/>
        <v>999</v>
      </c>
      <c r="P178" s="10">
        <f t="shared" si="59"/>
        <v>999</v>
      </c>
      <c r="Q178" s="10">
        <f t="shared" si="59"/>
        <v>999</v>
      </c>
      <c r="R178" s="4"/>
      <c r="S178" s="4"/>
    </row>
    <row r="179" spans="1:19" ht="15">
      <c r="A179" s="3">
        <v>49</v>
      </c>
      <c r="B179" s="7">
        <v>500</v>
      </c>
      <c r="C179" s="8" t="str">
        <f>IF(B179="","",VLOOKUP(B179,'All Names'!A$2:B$400,2,FALSE))</f>
        <v>Ethan Hayes</v>
      </c>
      <c r="D179" s="8" t="str">
        <f>IF(B179="","",VLOOKUP(B179,'All Names'!A$2:C$400,3,FALSE))</f>
        <v>St. Augustines</v>
      </c>
      <c r="E179" s="8"/>
      <c r="F179" s="10">
        <f t="shared" si="59"/>
        <v>999</v>
      </c>
      <c r="G179" s="10">
        <f t="shared" si="59"/>
        <v>999</v>
      </c>
      <c r="H179" s="10">
        <f t="shared" si="59"/>
        <v>999</v>
      </c>
      <c r="I179" s="10">
        <f t="shared" si="59"/>
        <v>999</v>
      </c>
      <c r="J179" s="10">
        <f t="shared" si="59"/>
        <v>49</v>
      </c>
      <c r="K179" s="10">
        <f t="shared" si="59"/>
        <v>999</v>
      </c>
      <c r="L179" s="10">
        <f t="shared" si="59"/>
        <v>999</v>
      </c>
      <c r="M179" s="10">
        <f t="shared" si="59"/>
        <v>999</v>
      </c>
      <c r="N179" s="10">
        <f t="shared" si="59"/>
        <v>999</v>
      </c>
      <c r="O179" s="10">
        <f t="shared" si="59"/>
        <v>999</v>
      </c>
      <c r="P179" s="10">
        <f t="shared" si="59"/>
        <v>999</v>
      </c>
      <c r="Q179" s="10">
        <f t="shared" si="59"/>
        <v>999</v>
      </c>
      <c r="R179" s="4"/>
      <c r="S179" s="4"/>
    </row>
    <row r="180" spans="1:19" ht="15">
      <c r="A180" s="3">
        <v>50</v>
      </c>
      <c r="B180" s="7">
        <v>546</v>
      </c>
      <c r="C180" s="8" t="str">
        <f>IF(B180="","",VLOOKUP(B180,'All Names'!A$2:B$400,2,FALSE))</f>
        <v>Marty Hughes</v>
      </c>
      <c r="D180" s="8" t="str">
        <f>IF(B180="","",VLOOKUP(B180,'All Names'!A$2:C$400,3,FALSE))</f>
        <v>St. Augustines</v>
      </c>
      <c r="E180" s="8">
        <f>IF(B180="","",IF((VLOOKUP(B180,'All Names'!A$2:D$400,4,FALSE)=A$129),"","X"))</f>
      </c>
      <c r="F180" s="10">
        <f t="shared" si="59"/>
        <v>999</v>
      </c>
      <c r="G180" s="10">
        <f t="shared" si="59"/>
        <v>999</v>
      </c>
      <c r="H180" s="10">
        <f t="shared" si="59"/>
        <v>999</v>
      </c>
      <c r="I180" s="10">
        <f t="shared" si="59"/>
        <v>999</v>
      </c>
      <c r="J180" s="10">
        <f t="shared" si="59"/>
        <v>50</v>
      </c>
      <c r="K180" s="10">
        <f t="shared" si="59"/>
        <v>999</v>
      </c>
      <c r="L180" s="10">
        <f t="shared" si="59"/>
        <v>999</v>
      </c>
      <c r="M180" s="10">
        <f t="shared" si="59"/>
        <v>999</v>
      </c>
      <c r="N180" s="10">
        <f t="shared" si="59"/>
        <v>999</v>
      </c>
      <c r="O180" s="10">
        <f t="shared" si="59"/>
        <v>999</v>
      </c>
      <c r="P180" s="10">
        <f t="shared" si="59"/>
        <v>999</v>
      </c>
      <c r="Q180" s="10">
        <f t="shared" si="59"/>
        <v>999</v>
      </c>
      <c r="R180" s="4"/>
      <c r="S180" s="4"/>
    </row>
    <row r="181" spans="1:19" ht="15">
      <c r="A181" s="3">
        <v>51</v>
      </c>
      <c r="B181" s="7">
        <v>136</v>
      </c>
      <c r="C181" s="8" t="str">
        <f>IF(B181="","",VLOOKUP(B181,'All Names'!A$2:B$400,2,FALSE))</f>
        <v>Dylan O'Neill</v>
      </c>
      <c r="D181" s="8" t="str">
        <f>IF(B181="","",VLOOKUP(B181,'All Names'!A$2:C$400,3,FALSE))</f>
        <v>Colaiste Eoin</v>
      </c>
      <c r="E181" s="8">
        <f>IF(B181="","",IF((VLOOKUP(B181,'All Names'!A$2:D$400,4,FALSE)=A$129),"","X"))</f>
      </c>
      <c r="F181" s="10">
        <f t="shared" si="59"/>
        <v>51</v>
      </c>
      <c r="G181" s="10">
        <f t="shared" si="59"/>
        <v>999</v>
      </c>
      <c r="H181" s="10">
        <f t="shared" si="59"/>
        <v>999</v>
      </c>
      <c r="I181" s="10">
        <f t="shared" si="59"/>
        <v>999</v>
      </c>
      <c r="J181" s="10">
        <f t="shared" si="59"/>
        <v>999</v>
      </c>
      <c r="K181" s="10">
        <f t="shared" si="59"/>
        <v>999</v>
      </c>
      <c r="L181" s="10">
        <f t="shared" si="59"/>
        <v>999</v>
      </c>
      <c r="M181" s="10">
        <f t="shared" si="59"/>
        <v>999</v>
      </c>
      <c r="N181" s="10">
        <f t="shared" si="59"/>
        <v>999</v>
      </c>
      <c r="O181" s="10">
        <f t="shared" si="59"/>
        <v>999</v>
      </c>
      <c r="P181" s="10">
        <f t="shared" si="59"/>
        <v>999</v>
      </c>
      <c r="Q181" s="10">
        <f t="shared" si="59"/>
        <v>999</v>
      </c>
      <c r="R181" s="4"/>
      <c r="S181" s="4"/>
    </row>
    <row r="182" spans="1:19" ht="15">
      <c r="A182" s="3">
        <v>52</v>
      </c>
      <c r="B182" s="7">
        <v>401</v>
      </c>
      <c r="C182" s="8" t="str">
        <f>IF(B182="","",VLOOKUP(B182,'All Names'!A$2:B$400,2,FALSE))</f>
        <v>Hamza Moussa</v>
      </c>
      <c r="D182" s="8" t="str">
        <f>IF(B182="","",VLOOKUP(B182,'All Names'!A$2:C$400,3,FALSE))</f>
        <v>St. Josephs</v>
      </c>
      <c r="E182" s="8" t="str">
        <f>IF(B182="","",IF((VLOOKUP(B182,'All Names'!A$2:D$400,4,FALSE)=A$129),"","X"))</f>
        <v>X</v>
      </c>
      <c r="F182" s="10">
        <f t="shared" si="59"/>
        <v>999</v>
      </c>
      <c r="G182" s="10">
        <f t="shared" si="59"/>
        <v>999</v>
      </c>
      <c r="H182" s="10">
        <f t="shared" si="59"/>
        <v>999</v>
      </c>
      <c r="I182" s="10">
        <f t="shared" si="59"/>
        <v>52</v>
      </c>
      <c r="J182" s="10">
        <f t="shared" si="59"/>
        <v>999</v>
      </c>
      <c r="K182" s="10">
        <f t="shared" si="59"/>
        <v>999</v>
      </c>
      <c r="L182" s="10">
        <f t="shared" si="59"/>
        <v>999</v>
      </c>
      <c r="M182" s="10">
        <f t="shared" si="59"/>
        <v>999</v>
      </c>
      <c r="N182" s="10">
        <f t="shared" si="59"/>
        <v>999</v>
      </c>
      <c r="O182" s="10">
        <f t="shared" si="59"/>
        <v>999</v>
      </c>
      <c r="P182" s="10">
        <f t="shared" si="59"/>
        <v>999</v>
      </c>
      <c r="Q182" s="10">
        <f t="shared" si="59"/>
        <v>999</v>
      </c>
      <c r="R182" s="4"/>
      <c r="S182" s="4"/>
    </row>
    <row r="183" spans="1:19" ht="15">
      <c r="A183" s="3">
        <v>53</v>
      </c>
      <c r="B183" s="7">
        <v>137</v>
      </c>
      <c r="C183" s="8" t="str">
        <f>IF(B183="","",VLOOKUP(B183,'All Names'!A$2:B$400,2,FALSE))</f>
        <v>Adam Campion</v>
      </c>
      <c r="D183" s="8" t="str">
        <f>IF(B183="","",VLOOKUP(B183,'All Names'!A$2:C$400,3,FALSE))</f>
        <v>Colaiste Eoin</v>
      </c>
      <c r="E183" s="8">
        <f>IF(B183="","",IF((VLOOKUP(B183,'All Names'!A$2:D$400,4,FALSE)=A$129),"","X"))</f>
      </c>
      <c r="F183" s="10">
        <f t="shared" si="59"/>
        <v>53</v>
      </c>
      <c r="G183" s="10">
        <f t="shared" si="59"/>
        <v>999</v>
      </c>
      <c r="H183" s="10">
        <f t="shared" si="59"/>
        <v>999</v>
      </c>
      <c r="I183" s="10">
        <f t="shared" si="59"/>
        <v>999</v>
      </c>
      <c r="J183" s="10">
        <f t="shared" si="59"/>
        <v>999</v>
      </c>
      <c r="K183" s="10">
        <f t="shared" si="59"/>
        <v>999</v>
      </c>
      <c r="L183" s="10">
        <f t="shared" si="59"/>
        <v>999</v>
      </c>
      <c r="M183" s="10">
        <f t="shared" si="59"/>
        <v>999</v>
      </c>
      <c r="N183" s="10">
        <f t="shared" si="59"/>
        <v>999</v>
      </c>
      <c r="O183" s="10">
        <f t="shared" si="59"/>
        <v>999</v>
      </c>
      <c r="P183" s="10">
        <f t="shared" si="59"/>
        <v>999</v>
      </c>
      <c r="Q183" s="10">
        <f t="shared" si="59"/>
        <v>999</v>
      </c>
      <c r="R183" s="4"/>
      <c r="S183" s="4"/>
    </row>
    <row r="184" spans="1:19" ht="15">
      <c r="A184" s="3">
        <v>54</v>
      </c>
      <c r="B184" s="7">
        <v>535</v>
      </c>
      <c r="C184" s="8" t="str">
        <f>IF(B184="","",VLOOKUP(B184,'All Names'!A$2:B$400,2,FALSE))</f>
        <v>Sean O'Sullivan</v>
      </c>
      <c r="D184" s="8" t="str">
        <f>IF(B184="","",VLOOKUP(B184,'All Names'!A$2:C$400,3,FALSE))</f>
        <v>St. Augustines</v>
      </c>
      <c r="E184" s="8">
        <f>IF(B184="","",IF((VLOOKUP(B184,'All Names'!A$2:D$400,4,FALSE)=A$129),"","X"))</f>
      </c>
      <c r="F184" s="10">
        <f t="shared" si="59"/>
        <v>999</v>
      </c>
      <c r="G184" s="10">
        <f t="shared" si="59"/>
        <v>999</v>
      </c>
      <c r="H184" s="10">
        <f t="shared" si="59"/>
        <v>999</v>
      </c>
      <c r="I184" s="10">
        <f t="shared" si="59"/>
        <v>999</v>
      </c>
      <c r="J184" s="10">
        <f t="shared" si="59"/>
        <v>54</v>
      </c>
      <c r="K184" s="10">
        <f t="shared" si="59"/>
        <v>999</v>
      </c>
      <c r="L184" s="10">
        <f t="shared" si="59"/>
        <v>999</v>
      </c>
      <c r="M184" s="10">
        <f t="shared" si="59"/>
        <v>999</v>
      </c>
      <c r="N184" s="10">
        <f t="shared" si="59"/>
        <v>999</v>
      </c>
      <c r="O184" s="10">
        <f t="shared" si="59"/>
        <v>999</v>
      </c>
      <c r="P184" s="10">
        <f t="shared" si="59"/>
        <v>999</v>
      </c>
      <c r="Q184" s="10">
        <f t="shared" si="59"/>
        <v>999</v>
      </c>
      <c r="R184" s="4"/>
      <c r="S184" s="4"/>
    </row>
    <row r="185" spans="1:19" ht="15">
      <c r="A185" s="3">
        <v>55</v>
      </c>
      <c r="B185" s="7">
        <v>510</v>
      </c>
      <c r="C185" s="8" t="str">
        <f>IF(B185="","",VLOOKUP(B185,'All Names'!A$2:B$400,2,FALSE))</f>
        <v>Michael Hayde</v>
      </c>
      <c r="D185" s="8" t="str">
        <f>IF(B185="","",VLOOKUP(B185,'All Names'!A$2:C$400,3,FALSE))</f>
        <v>St. Augustines</v>
      </c>
      <c r="E185" s="8"/>
      <c r="F185" s="10">
        <f t="shared" si="59"/>
        <v>999</v>
      </c>
      <c r="G185" s="10">
        <f t="shared" si="59"/>
        <v>999</v>
      </c>
      <c r="H185" s="10">
        <f t="shared" si="59"/>
        <v>999</v>
      </c>
      <c r="I185" s="10">
        <f t="shared" si="59"/>
        <v>999</v>
      </c>
      <c r="J185" s="10">
        <f t="shared" si="59"/>
        <v>55</v>
      </c>
      <c r="K185" s="10">
        <f t="shared" si="59"/>
        <v>999</v>
      </c>
      <c r="L185" s="10">
        <f t="shared" si="59"/>
        <v>999</v>
      </c>
      <c r="M185" s="10">
        <f t="shared" si="59"/>
        <v>999</v>
      </c>
      <c r="N185" s="10">
        <f t="shared" si="59"/>
        <v>999</v>
      </c>
      <c r="O185" s="10">
        <f t="shared" si="59"/>
        <v>999</v>
      </c>
      <c r="P185" s="10">
        <f t="shared" si="59"/>
        <v>999</v>
      </c>
      <c r="Q185" s="10">
        <f t="shared" si="59"/>
        <v>999</v>
      </c>
      <c r="R185" s="4"/>
      <c r="S185" s="4"/>
    </row>
    <row r="186" spans="1:19" ht="15">
      <c r="A186" s="3">
        <v>56</v>
      </c>
      <c r="B186" s="7">
        <v>133</v>
      </c>
      <c r="C186" s="8" t="str">
        <f>IF(B186="","",VLOOKUP(B186,'All Names'!A$2:B$400,2,FALSE))</f>
        <v>Troy Carberry</v>
      </c>
      <c r="D186" s="8" t="str">
        <f>IF(B186="","",VLOOKUP(B186,'All Names'!A$2:C$400,3,FALSE))</f>
        <v>Colaiste Eoin</v>
      </c>
      <c r="E186" s="8">
        <f>IF(B186="","",IF((VLOOKUP(B186,'All Names'!A$2:D$400,4,FALSE)=A$129),"","X"))</f>
      </c>
      <c r="F186" s="10">
        <f t="shared" si="59"/>
        <v>56</v>
      </c>
      <c r="G186" s="10">
        <f t="shared" si="59"/>
        <v>999</v>
      </c>
      <c r="H186" s="10">
        <f t="shared" si="59"/>
        <v>999</v>
      </c>
      <c r="I186" s="10">
        <f t="shared" si="59"/>
        <v>999</v>
      </c>
      <c r="J186" s="10">
        <f t="shared" si="59"/>
        <v>999</v>
      </c>
      <c r="K186" s="10">
        <f t="shared" si="59"/>
        <v>999</v>
      </c>
      <c r="L186" s="10">
        <f t="shared" si="59"/>
        <v>999</v>
      </c>
      <c r="M186" s="10">
        <f t="shared" si="59"/>
        <v>999</v>
      </c>
      <c r="N186" s="10">
        <f t="shared" si="59"/>
        <v>999</v>
      </c>
      <c r="O186" s="10">
        <f t="shared" si="59"/>
        <v>999</v>
      </c>
      <c r="P186" s="10">
        <f t="shared" si="59"/>
        <v>999</v>
      </c>
      <c r="Q186" s="10">
        <f t="shared" si="59"/>
        <v>999</v>
      </c>
      <c r="R186" s="4"/>
      <c r="S186" s="4"/>
    </row>
    <row r="187" spans="1:19" ht="15.75" thickBot="1">
      <c r="A187" s="3">
        <v>57</v>
      </c>
      <c r="B187" s="7">
        <v>583</v>
      </c>
      <c r="C187" s="8" t="s">
        <v>15</v>
      </c>
      <c r="D187" s="8" t="str">
        <f>IF(B187="","",VLOOKUP(B187,'All Names'!A$2:C$400,3,FALSE))</f>
        <v>St. Augustines</v>
      </c>
      <c r="E187" s="8"/>
      <c r="F187" s="10">
        <f t="shared" si="59"/>
        <v>999</v>
      </c>
      <c r="G187" s="10">
        <f t="shared" si="59"/>
        <v>999</v>
      </c>
      <c r="H187" s="10">
        <f t="shared" si="59"/>
        <v>999</v>
      </c>
      <c r="I187" s="10">
        <f t="shared" si="59"/>
        <v>999</v>
      </c>
      <c r="J187" s="10">
        <f t="shared" si="59"/>
        <v>57</v>
      </c>
      <c r="K187" s="10">
        <f t="shared" si="59"/>
        <v>999</v>
      </c>
      <c r="L187" s="10">
        <f t="shared" si="59"/>
        <v>999</v>
      </c>
      <c r="M187" s="10">
        <f t="shared" si="59"/>
        <v>999</v>
      </c>
      <c r="N187" s="10">
        <f t="shared" si="59"/>
        <v>999</v>
      </c>
      <c r="O187" s="10">
        <f t="shared" si="59"/>
        <v>999</v>
      </c>
      <c r="P187" s="10">
        <f t="shared" si="59"/>
        <v>999</v>
      </c>
      <c r="Q187" s="10">
        <f t="shared" si="59"/>
        <v>999</v>
      </c>
      <c r="R187" s="4"/>
      <c r="S187" s="4"/>
    </row>
    <row r="188" spans="6:19" ht="15.75" thickBot="1">
      <c r="F188" s="11">
        <f aca="true" t="shared" si="60" ref="F188:Q188">IF(SUM(SMALL(F131:F187,1),SMALL(F131:F187,2),SMALL(F131:F187,3),SMALL(F131:F187,4))&lt;999,SUM(SMALL(F131:F187,1),SMALL(F131:F187,2),SMALL(F131:F187,3),SMALL(F131:F187,4)),1000)</f>
        <v>150</v>
      </c>
      <c r="G188" s="11">
        <f t="shared" si="60"/>
        <v>1000</v>
      </c>
      <c r="H188" s="11">
        <f t="shared" si="60"/>
        <v>77</v>
      </c>
      <c r="I188" s="11">
        <f t="shared" si="60"/>
        <v>1000</v>
      </c>
      <c r="J188" s="11">
        <f t="shared" si="60"/>
        <v>22</v>
      </c>
      <c r="K188" s="11">
        <f t="shared" si="60"/>
        <v>65</v>
      </c>
      <c r="L188" s="11">
        <f t="shared" si="60"/>
        <v>95</v>
      </c>
      <c r="M188" s="11">
        <f t="shared" si="60"/>
        <v>88</v>
      </c>
      <c r="N188" s="11">
        <f t="shared" si="60"/>
        <v>70</v>
      </c>
      <c r="O188" s="11">
        <f t="shared" si="60"/>
        <v>1000</v>
      </c>
      <c r="P188" s="11">
        <f t="shared" si="60"/>
        <v>1000</v>
      </c>
      <c r="Q188" s="11">
        <f t="shared" si="60"/>
        <v>1000</v>
      </c>
      <c r="R188" s="4"/>
      <c r="S188" s="4"/>
    </row>
    <row r="189" spans="6:19" ht="15.75" thickBot="1">
      <c r="F189" s="12" t="str">
        <f aca="true" t="shared" si="61" ref="F189:Q189">F130</f>
        <v>Colaiste Eoin</v>
      </c>
      <c r="G189" s="12" t="str">
        <f t="shared" si="61"/>
        <v>St. Peters</v>
      </c>
      <c r="H189" s="12" t="str">
        <f t="shared" si="61"/>
        <v>St. Michaels</v>
      </c>
      <c r="I189" s="12" t="str">
        <f t="shared" si="61"/>
        <v>St. Josephs</v>
      </c>
      <c r="J189" s="12" t="str">
        <f t="shared" si="61"/>
        <v>St. Augustines</v>
      </c>
      <c r="K189" s="12" t="str">
        <f t="shared" si="61"/>
        <v>Sc. Chiarain</v>
      </c>
      <c r="L189" s="12" t="str">
        <f t="shared" si="61"/>
        <v>New Court</v>
      </c>
      <c r="M189" s="12" t="str">
        <f t="shared" si="61"/>
        <v>St. Marks</v>
      </c>
      <c r="N189" s="12" t="str">
        <f t="shared" si="61"/>
        <v>St. Francis</v>
      </c>
      <c r="O189" s="12" t="str">
        <f t="shared" si="61"/>
        <v>St. Ultan's</v>
      </c>
      <c r="P189" s="12" t="str">
        <f t="shared" si="61"/>
        <v>St. Ultan's</v>
      </c>
      <c r="Q189" s="12" t="str">
        <f t="shared" si="61"/>
        <v>Wexford</v>
      </c>
      <c r="R189" s="4"/>
      <c r="S189" s="4"/>
    </row>
    <row r="190" spans="6:19" ht="15.75" thickBot="1"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4"/>
      <c r="S190" s="4"/>
    </row>
    <row r="191" spans="1:19" ht="16.5" thickBot="1">
      <c r="A191" s="90" t="s">
        <v>230</v>
      </c>
      <c r="B191" s="91"/>
      <c r="C191" s="91"/>
      <c r="D191" s="9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4"/>
      <c r="S191" s="4"/>
    </row>
    <row r="192" spans="1:19" ht="15.75" thickBot="1">
      <c r="A192" s="14">
        <v>1</v>
      </c>
      <c r="B192" s="103" t="str">
        <f>IF(SMALL(F$188:Q$188,1)=1000,"",HLOOKUP(SMALL(F$188:Q$188,1),F$188:Q$189,2,FALSE))</f>
        <v>St. Augustines</v>
      </c>
      <c r="C192" s="101"/>
      <c r="D192" s="10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4"/>
      <c r="S192" s="4"/>
    </row>
    <row r="193" spans="1:19" ht="15.75" thickBot="1">
      <c r="A193" s="14">
        <v>2</v>
      </c>
      <c r="B193" s="103" t="str">
        <f>IF(SMALL(F$188:Q$188,2)=1000,"",HLOOKUP(SMALL(F$188:Q$188,2),F$188:Q$189,2,FALSE))</f>
        <v>Sc. Chiarain</v>
      </c>
      <c r="C193" s="101"/>
      <c r="D193" s="10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4"/>
      <c r="S193" s="4"/>
    </row>
    <row r="194" spans="1:19" ht="15.75" thickBot="1">
      <c r="A194" s="14">
        <v>3</v>
      </c>
      <c r="B194" s="93" t="str">
        <f>IF(SMALL(F$188:Q$188,3)=1000,"",HLOOKUP(SMALL(F$188:Q$188,3),F$188:Q$189,2,FALSE))</f>
        <v>St. Francis</v>
      </c>
      <c r="C194" s="94"/>
      <c r="D194" s="95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4"/>
      <c r="S194" s="4"/>
    </row>
    <row r="195" spans="6:19" ht="15"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4"/>
      <c r="S195" s="4"/>
    </row>
    <row r="196" spans="1:19" ht="15.75" thickBot="1">
      <c r="A196" s="4"/>
      <c r="B196" s="15"/>
      <c r="C196" s="4"/>
      <c r="D196" s="4"/>
      <c r="E196" s="4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4"/>
      <c r="S196" s="4"/>
    </row>
    <row r="197" spans="1:19" ht="16.5" thickBot="1">
      <c r="A197" s="90" t="s">
        <v>321</v>
      </c>
      <c r="B197" s="91"/>
      <c r="C197" s="91"/>
      <c r="D197" s="92"/>
      <c r="R197" s="4"/>
      <c r="S197" s="4"/>
    </row>
    <row r="198" spans="1:19" ht="15.75" thickBot="1">
      <c r="A198" s="5" t="s">
        <v>332</v>
      </c>
      <c r="B198" s="5" t="s">
        <v>331</v>
      </c>
      <c r="C198" s="5" t="s">
        <v>329</v>
      </c>
      <c r="D198" s="5" t="s">
        <v>330</v>
      </c>
      <c r="F198" s="6" t="str">
        <f>F$2</f>
        <v>Colaiste Eoin</v>
      </c>
      <c r="G198" s="6" t="str">
        <f aca="true" t="shared" si="62" ref="G198:Q198">G$2</f>
        <v>St. Peters</v>
      </c>
      <c r="H198" s="6" t="str">
        <f t="shared" si="62"/>
        <v>St. Michaels</v>
      </c>
      <c r="I198" s="6" t="str">
        <f t="shared" si="62"/>
        <v>St. Josephs</v>
      </c>
      <c r="J198" s="6" t="str">
        <f t="shared" si="62"/>
        <v>St. Augustines</v>
      </c>
      <c r="K198" s="6" t="str">
        <f t="shared" si="62"/>
        <v>Sc. Chiarain</v>
      </c>
      <c r="L198" s="6" t="str">
        <f t="shared" si="62"/>
        <v>New Court</v>
      </c>
      <c r="M198" s="6" t="str">
        <f t="shared" si="62"/>
        <v>St. Marks</v>
      </c>
      <c r="N198" s="6" t="str">
        <f t="shared" si="62"/>
        <v>St. Francis</v>
      </c>
      <c r="O198" s="6" t="str">
        <f t="shared" si="62"/>
        <v>St. Ultan's</v>
      </c>
      <c r="P198" s="6" t="str">
        <f t="shared" si="62"/>
        <v>St. Ultan's</v>
      </c>
      <c r="Q198" s="6" t="str">
        <f t="shared" si="62"/>
        <v>Wexford</v>
      </c>
      <c r="R198" s="4"/>
      <c r="S198" s="4"/>
    </row>
    <row r="199" spans="1:19" ht="15">
      <c r="A199" s="3">
        <v>1</v>
      </c>
      <c r="B199" s="7">
        <v>561</v>
      </c>
      <c r="C199" s="8" t="str">
        <f>IF(B199="","",VLOOKUP(B199,'All Names'!A$2:B$400,2,FALSE))</f>
        <v>Adam Lawlor</v>
      </c>
      <c r="D199" s="8" t="str">
        <f>IF(B199="","",VLOOKUP(B199,'All Names'!A$2:C$400,3,FALSE))</f>
        <v>St. Augustines</v>
      </c>
      <c r="E199" s="8" t="s">
        <v>383</v>
      </c>
      <c r="F199" s="9">
        <f aca="true" t="shared" si="63" ref="F199:Q212">IF($D199=F$2,$A199,999)</f>
        <v>999</v>
      </c>
      <c r="G199" s="9">
        <f t="shared" si="63"/>
        <v>999</v>
      </c>
      <c r="H199" s="9">
        <f t="shared" si="63"/>
        <v>999</v>
      </c>
      <c r="I199" s="9">
        <f t="shared" si="63"/>
        <v>999</v>
      </c>
      <c r="J199" s="9">
        <f t="shared" si="63"/>
        <v>1</v>
      </c>
      <c r="K199" s="9">
        <f t="shared" si="63"/>
        <v>999</v>
      </c>
      <c r="L199" s="9">
        <f t="shared" si="63"/>
        <v>999</v>
      </c>
      <c r="M199" s="9">
        <f t="shared" si="63"/>
        <v>999</v>
      </c>
      <c r="N199" s="9">
        <f t="shared" si="63"/>
        <v>999</v>
      </c>
      <c r="O199" s="9">
        <f t="shared" si="63"/>
        <v>999</v>
      </c>
      <c r="P199" s="9">
        <f t="shared" si="63"/>
        <v>999</v>
      </c>
      <c r="Q199" s="9">
        <f t="shared" si="63"/>
        <v>999</v>
      </c>
      <c r="R199" s="4"/>
      <c r="S199" s="4"/>
    </row>
    <row r="200" spans="1:19" ht="15">
      <c r="A200" s="3">
        <v>2</v>
      </c>
      <c r="B200" s="7">
        <v>959</v>
      </c>
      <c r="C200" s="8" t="str">
        <f>IF(B200="","",VLOOKUP(B200,'All Names'!A$2:B$400,2,FALSE))</f>
        <v>Stephen Mahon</v>
      </c>
      <c r="D200" s="8" t="str">
        <f>IF(B200="","",VLOOKUP(B200,'All Names'!A$2:C$400,3,FALSE))</f>
        <v>Wexford</v>
      </c>
      <c r="E200" s="8">
        <f>IF(B200="","",IF((VLOOKUP(B200,'All Names'!A$2:D$400,4,FALSE)=A$197),"","X"))</f>
      </c>
      <c r="F200" s="9">
        <f t="shared" si="63"/>
        <v>999</v>
      </c>
      <c r="G200" s="9">
        <f t="shared" si="63"/>
        <v>999</v>
      </c>
      <c r="H200" s="9">
        <f t="shared" si="63"/>
        <v>999</v>
      </c>
      <c r="I200" s="9">
        <f t="shared" si="63"/>
        <v>999</v>
      </c>
      <c r="J200" s="9">
        <f t="shared" si="63"/>
        <v>999</v>
      </c>
      <c r="K200" s="9">
        <f t="shared" si="63"/>
        <v>999</v>
      </c>
      <c r="L200" s="9">
        <f t="shared" si="63"/>
        <v>999</v>
      </c>
      <c r="M200" s="9">
        <f t="shared" si="63"/>
        <v>999</v>
      </c>
      <c r="N200" s="9">
        <f t="shared" si="63"/>
        <v>999</v>
      </c>
      <c r="O200" s="9">
        <f t="shared" si="63"/>
        <v>999</v>
      </c>
      <c r="P200" s="9">
        <f t="shared" si="63"/>
        <v>999</v>
      </c>
      <c r="Q200" s="9">
        <f t="shared" si="63"/>
        <v>2</v>
      </c>
      <c r="R200" s="4"/>
      <c r="S200" s="4"/>
    </row>
    <row r="201" spans="1:19" ht="15">
      <c r="A201" s="3">
        <v>3</v>
      </c>
      <c r="B201" s="7">
        <v>563</v>
      </c>
      <c r="C201" s="8" t="str">
        <f>IF(B201="","",VLOOKUP(B201,'All Names'!A$2:B$400,2,FALSE))</f>
        <v>Bradley Gilmore</v>
      </c>
      <c r="D201" s="8" t="str">
        <f>IF(B201="","",VLOOKUP(B201,'All Names'!A$2:C$400,3,FALSE))</f>
        <v>St. Augustines</v>
      </c>
      <c r="E201" s="8">
        <f>IF(B201="","",IF((VLOOKUP(B201,'All Names'!A$2:D$400,4,FALSE)=A$197),"","X"))</f>
      </c>
      <c r="F201" s="9">
        <f t="shared" si="63"/>
        <v>999</v>
      </c>
      <c r="G201" s="9">
        <f t="shared" si="63"/>
        <v>999</v>
      </c>
      <c r="H201" s="9">
        <f t="shared" si="63"/>
        <v>999</v>
      </c>
      <c r="I201" s="9">
        <f t="shared" si="63"/>
        <v>999</v>
      </c>
      <c r="J201" s="9">
        <f t="shared" si="63"/>
        <v>3</v>
      </c>
      <c r="K201" s="9">
        <f t="shared" si="63"/>
        <v>999</v>
      </c>
      <c r="L201" s="9">
        <f t="shared" si="63"/>
        <v>999</v>
      </c>
      <c r="M201" s="9">
        <f t="shared" si="63"/>
        <v>999</v>
      </c>
      <c r="N201" s="9">
        <f t="shared" si="63"/>
        <v>999</v>
      </c>
      <c r="O201" s="9">
        <f t="shared" si="63"/>
        <v>999</v>
      </c>
      <c r="P201" s="9">
        <f t="shared" si="63"/>
        <v>999</v>
      </c>
      <c r="Q201" s="9">
        <f t="shared" si="63"/>
        <v>999</v>
      </c>
      <c r="R201" s="4"/>
      <c r="S201" s="4"/>
    </row>
    <row r="202" spans="1:19" ht="15">
      <c r="A202" s="3">
        <v>4</v>
      </c>
      <c r="B202" s="7">
        <v>213</v>
      </c>
      <c r="C202" s="8" t="str">
        <f>IF(B202="","",VLOOKUP(B202,'All Names'!A$2:B$400,2,FALSE))</f>
        <v>Shane McGuirk</v>
      </c>
      <c r="D202" s="8" t="str">
        <f>IF(B202="","",VLOOKUP(B202,'All Names'!A$2:C$400,3,FALSE))</f>
        <v>St. Peters</v>
      </c>
      <c r="E202" s="8">
        <f>IF(B202="","",IF((VLOOKUP(B202,'All Names'!A$2:D$400,4,FALSE)=A$197),"","X"))</f>
      </c>
      <c r="F202" s="9">
        <f t="shared" si="63"/>
        <v>999</v>
      </c>
      <c r="G202" s="9">
        <f t="shared" si="63"/>
        <v>4</v>
      </c>
      <c r="H202" s="9">
        <f t="shared" si="63"/>
        <v>999</v>
      </c>
      <c r="I202" s="9">
        <f t="shared" si="63"/>
        <v>999</v>
      </c>
      <c r="J202" s="9">
        <f t="shared" si="63"/>
        <v>999</v>
      </c>
      <c r="K202" s="9">
        <f t="shared" si="63"/>
        <v>999</v>
      </c>
      <c r="L202" s="9">
        <f t="shared" si="63"/>
        <v>999</v>
      </c>
      <c r="M202" s="9">
        <f t="shared" si="63"/>
        <v>999</v>
      </c>
      <c r="N202" s="9">
        <f t="shared" si="63"/>
        <v>999</v>
      </c>
      <c r="O202" s="9">
        <f t="shared" si="63"/>
        <v>999</v>
      </c>
      <c r="P202" s="9">
        <f t="shared" si="63"/>
        <v>999</v>
      </c>
      <c r="Q202" s="9">
        <f t="shared" si="63"/>
        <v>999</v>
      </c>
      <c r="R202" s="4"/>
      <c r="S202" s="4"/>
    </row>
    <row r="203" spans="1:19" ht="15">
      <c r="A203" s="3">
        <v>5</v>
      </c>
      <c r="B203" s="7">
        <v>571</v>
      </c>
      <c r="C203" s="8" t="str">
        <f>IF(B203="","",VLOOKUP(B203,'All Names'!A$2:B$400,2,FALSE))</f>
        <v>Conor O'Brien</v>
      </c>
      <c r="D203" s="8" t="str">
        <f>IF(B203="","",VLOOKUP(B203,'All Names'!A$2:C$400,3,FALSE))</f>
        <v>St. Augustines</v>
      </c>
      <c r="E203" s="8">
        <f>IF(B203="","",IF((VLOOKUP(B203,'All Names'!A$2:D$400,4,FALSE)=A$197),"","X"))</f>
      </c>
      <c r="F203" s="9">
        <f t="shared" si="63"/>
        <v>999</v>
      </c>
      <c r="G203" s="9">
        <f t="shared" si="63"/>
        <v>999</v>
      </c>
      <c r="H203" s="9">
        <f t="shared" si="63"/>
        <v>999</v>
      </c>
      <c r="I203" s="9">
        <f t="shared" si="63"/>
        <v>999</v>
      </c>
      <c r="J203" s="9">
        <f t="shared" si="63"/>
        <v>5</v>
      </c>
      <c r="K203" s="9">
        <f t="shared" si="63"/>
        <v>999</v>
      </c>
      <c r="L203" s="9">
        <f t="shared" si="63"/>
        <v>999</v>
      </c>
      <c r="M203" s="9">
        <f t="shared" si="63"/>
        <v>999</v>
      </c>
      <c r="N203" s="9">
        <f t="shared" si="63"/>
        <v>999</v>
      </c>
      <c r="O203" s="9">
        <f t="shared" si="63"/>
        <v>999</v>
      </c>
      <c r="P203" s="9">
        <f t="shared" si="63"/>
        <v>999</v>
      </c>
      <c r="Q203" s="9">
        <f t="shared" si="63"/>
        <v>999</v>
      </c>
      <c r="R203" s="4"/>
      <c r="S203" s="4"/>
    </row>
    <row r="204" spans="1:19" ht="15">
      <c r="A204" s="3">
        <v>6</v>
      </c>
      <c r="B204" s="7">
        <v>867</v>
      </c>
      <c r="C204" s="8" t="str">
        <f>IF(B204="","",VLOOKUP(B204,'All Names'!A$2:B$400,2,FALSE))</f>
        <v>Ethan O'Connell</v>
      </c>
      <c r="D204" s="8" t="str">
        <f>IF(B204="","",VLOOKUP(B204,'All Names'!A$2:C$400,3,FALSE))</f>
        <v>St. Francis</v>
      </c>
      <c r="E204" s="8">
        <f>IF(B204="","",IF((VLOOKUP(B204,'All Names'!A$2:D$400,4,FALSE)=A$197),"","X"))</f>
      </c>
      <c r="F204" s="9">
        <f t="shared" si="63"/>
        <v>999</v>
      </c>
      <c r="G204" s="9">
        <f t="shared" si="63"/>
        <v>999</v>
      </c>
      <c r="H204" s="9">
        <f t="shared" si="63"/>
        <v>999</v>
      </c>
      <c r="I204" s="9">
        <f t="shared" si="63"/>
        <v>999</v>
      </c>
      <c r="J204" s="9">
        <f t="shared" si="63"/>
        <v>999</v>
      </c>
      <c r="K204" s="9">
        <f t="shared" si="63"/>
        <v>999</v>
      </c>
      <c r="L204" s="9">
        <f t="shared" si="63"/>
        <v>999</v>
      </c>
      <c r="M204" s="9">
        <f t="shared" si="63"/>
        <v>999</v>
      </c>
      <c r="N204" s="9">
        <f t="shared" si="63"/>
        <v>6</v>
      </c>
      <c r="O204" s="9">
        <f t="shared" si="63"/>
        <v>999</v>
      </c>
      <c r="P204" s="9">
        <f t="shared" si="63"/>
        <v>999</v>
      </c>
      <c r="Q204" s="9">
        <f t="shared" si="63"/>
        <v>999</v>
      </c>
      <c r="R204" s="4"/>
      <c r="S204" s="4"/>
    </row>
    <row r="205" spans="1:19" ht="15">
      <c r="A205" s="3">
        <v>7</v>
      </c>
      <c r="B205" s="7">
        <v>560</v>
      </c>
      <c r="C205" s="8" t="str">
        <f>IF(B205="","",VLOOKUP(B205,'All Names'!A$2:B$400,2,FALSE))</f>
        <v>Scott Mates</v>
      </c>
      <c r="D205" s="8" t="str">
        <f>IF(B205="","",VLOOKUP(B205,'All Names'!A$2:C$400,3,FALSE))</f>
        <v>St. Augustines</v>
      </c>
      <c r="E205" s="8">
        <f>IF(B205="","",IF((VLOOKUP(B205,'All Names'!A$2:D$400,4,FALSE)=A$197),"","X"))</f>
      </c>
      <c r="F205" s="9">
        <f t="shared" si="63"/>
        <v>999</v>
      </c>
      <c r="G205" s="9">
        <f t="shared" si="63"/>
        <v>999</v>
      </c>
      <c r="H205" s="9">
        <f t="shared" si="63"/>
        <v>999</v>
      </c>
      <c r="I205" s="9">
        <f t="shared" si="63"/>
        <v>999</v>
      </c>
      <c r="J205" s="9">
        <f t="shared" si="63"/>
        <v>7</v>
      </c>
      <c r="K205" s="9">
        <f t="shared" si="63"/>
        <v>999</v>
      </c>
      <c r="L205" s="9">
        <f t="shared" si="63"/>
        <v>999</v>
      </c>
      <c r="M205" s="9">
        <f t="shared" si="63"/>
        <v>999</v>
      </c>
      <c r="N205" s="9">
        <f t="shared" si="63"/>
        <v>999</v>
      </c>
      <c r="O205" s="9">
        <f t="shared" si="63"/>
        <v>999</v>
      </c>
      <c r="P205" s="9">
        <f t="shared" si="63"/>
        <v>999</v>
      </c>
      <c r="Q205" s="9">
        <f t="shared" si="63"/>
        <v>999</v>
      </c>
      <c r="R205" s="4"/>
      <c r="S205" s="4"/>
    </row>
    <row r="206" spans="1:19" ht="15">
      <c r="A206" s="3">
        <v>8</v>
      </c>
      <c r="B206" s="7">
        <v>573</v>
      </c>
      <c r="C206" s="8" t="str">
        <f>IF(B206="","",VLOOKUP(B206,'All Names'!A$2:B$400,2,FALSE))</f>
        <v>Wayne Keena-Farrell</v>
      </c>
      <c r="D206" s="8" t="str">
        <f>IF(B206="","",VLOOKUP(B206,'All Names'!A$2:C$400,3,FALSE))</f>
        <v>St. Augustines</v>
      </c>
      <c r="E206" s="8">
        <f>IF(B206="","",IF((VLOOKUP(B206,'All Names'!A$2:D$400,4,FALSE)=A$197),"","X"))</f>
      </c>
      <c r="F206" s="9">
        <f t="shared" si="63"/>
        <v>999</v>
      </c>
      <c r="G206" s="9">
        <f t="shared" si="63"/>
        <v>999</v>
      </c>
      <c r="H206" s="9">
        <f t="shared" si="63"/>
        <v>999</v>
      </c>
      <c r="I206" s="9">
        <f t="shared" si="63"/>
        <v>999</v>
      </c>
      <c r="J206" s="9">
        <f t="shared" si="63"/>
        <v>8</v>
      </c>
      <c r="K206" s="9">
        <f t="shared" si="63"/>
        <v>999</v>
      </c>
      <c r="L206" s="9">
        <f t="shared" si="63"/>
        <v>999</v>
      </c>
      <c r="M206" s="9">
        <f t="shared" si="63"/>
        <v>999</v>
      </c>
      <c r="N206" s="9">
        <f t="shared" si="63"/>
        <v>999</v>
      </c>
      <c r="O206" s="9">
        <f t="shared" si="63"/>
        <v>999</v>
      </c>
      <c r="P206" s="9">
        <f t="shared" si="63"/>
        <v>999</v>
      </c>
      <c r="Q206" s="9">
        <f t="shared" si="63"/>
        <v>999</v>
      </c>
      <c r="R206" s="4"/>
      <c r="S206" s="4"/>
    </row>
    <row r="207" spans="1:19" ht="15">
      <c r="A207" s="3">
        <v>9</v>
      </c>
      <c r="B207" s="7">
        <v>216</v>
      </c>
      <c r="C207" s="8" t="str">
        <f>IF(B207="","",VLOOKUP(B207,'All Names'!A$2:B$400,2,FALSE))</f>
        <v>Keiran O'Shea</v>
      </c>
      <c r="D207" s="8" t="str">
        <f>IF(B207="","",VLOOKUP(B207,'All Names'!A$2:C$400,3,FALSE))</f>
        <v>St. Peters</v>
      </c>
      <c r="E207" s="8">
        <f>IF(B207="","",IF((VLOOKUP(B207,'All Names'!A$2:D$400,4,FALSE)=A$197),"","X"))</f>
      </c>
      <c r="F207" s="9">
        <f t="shared" si="63"/>
        <v>999</v>
      </c>
      <c r="G207" s="9">
        <f t="shared" si="63"/>
        <v>9</v>
      </c>
      <c r="H207" s="9">
        <f t="shared" si="63"/>
        <v>999</v>
      </c>
      <c r="I207" s="9">
        <f t="shared" si="63"/>
        <v>999</v>
      </c>
      <c r="J207" s="9">
        <f t="shared" si="63"/>
        <v>999</v>
      </c>
      <c r="K207" s="9">
        <f t="shared" si="63"/>
        <v>999</v>
      </c>
      <c r="L207" s="9">
        <f t="shared" si="63"/>
        <v>999</v>
      </c>
      <c r="M207" s="9">
        <f t="shared" si="63"/>
        <v>999</v>
      </c>
      <c r="N207" s="9">
        <f t="shared" si="63"/>
        <v>999</v>
      </c>
      <c r="O207" s="9">
        <f t="shared" si="63"/>
        <v>999</v>
      </c>
      <c r="P207" s="9">
        <f t="shared" si="63"/>
        <v>999</v>
      </c>
      <c r="Q207" s="9">
        <f t="shared" si="63"/>
        <v>999</v>
      </c>
      <c r="R207" s="4"/>
      <c r="S207" s="4"/>
    </row>
    <row r="208" spans="1:19" ht="15">
      <c r="A208" s="3">
        <v>10</v>
      </c>
      <c r="B208" s="7">
        <v>328</v>
      </c>
      <c r="C208" s="8" t="str">
        <f>IF(B208="","",VLOOKUP(B208,'All Names'!A$2:B$400,2,FALSE))</f>
        <v>Liam Cummins</v>
      </c>
      <c r="D208" s="8" t="str">
        <f>IF(B208="","",VLOOKUP(B208,'All Names'!A$2:C$400,3,FALSE))</f>
        <v>St. Michaels</v>
      </c>
      <c r="E208" s="8">
        <f>IF(B208="","",IF((VLOOKUP(B208,'All Names'!A$2:D$400,4,FALSE)=A$197),"","X"))</f>
      </c>
      <c r="F208" s="9">
        <f t="shared" si="63"/>
        <v>999</v>
      </c>
      <c r="G208" s="9">
        <f t="shared" si="63"/>
        <v>999</v>
      </c>
      <c r="H208" s="9">
        <f t="shared" si="63"/>
        <v>10</v>
      </c>
      <c r="I208" s="9">
        <f t="shared" si="63"/>
        <v>999</v>
      </c>
      <c r="J208" s="9">
        <f t="shared" si="63"/>
        <v>999</v>
      </c>
      <c r="K208" s="9">
        <f t="shared" si="63"/>
        <v>999</v>
      </c>
      <c r="L208" s="9">
        <f t="shared" si="63"/>
        <v>999</v>
      </c>
      <c r="M208" s="9">
        <f t="shared" si="63"/>
        <v>999</v>
      </c>
      <c r="N208" s="9">
        <f t="shared" si="63"/>
        <v>999</v>
      </c>
      <c r="O208" s="9">
        <f t="shared" si="63"/>
        <v>999</v>
      </c>
      <c r="P208" s="9">
        <f t="shared" si="63"/>
        <v>999</v>
      </c>
      <c r="Q208" s="9">
        <f t="shared" si="63"/>
        <v>999</v>
      </c>
      <c r="R208" s="4"/>
      <c r="S208" s="4"/>
    </row>
    <row r="209" spans="1:19" ht="15">
      <c r="A209" s="3">
        <v>11</v>
      </c>
      <c r="B209" s="7">
        <v>148</v>
      </c>
      <c r="C209" s="8" t="str">
        <f>IF(B209="","",VLOOKUP(B209,'All Names'!A$2:B$400,2,FALSE))</f>
        <v>Thomas Fitzpatrick</v>
      </c>
      <c r="D209" s="8" t="str">
        <f>IF(B209="","",VLOOKUP(B209,'All Names'!A$2:C$400,3,FALSE))</f>
        <v>Colaiste Eoin</v>
      </c>
      <c r="E209" s="8">
        <f>IF(B209="","",IF((VLOOKUP(B209,'All Names'!A$2:D$400,4,FALSE)=A$197),"","X"))</f>
      </c>
      <c r="F209" s="9">
        <f t="shared" si="63"/>
        <v>11</v>
      </c>
      <c r="G209" s="9">
        <f t="shared" si="63"/>
        <v>999</v>
      </c>
      <c r="H209" s="9">
        <f t="shared" si="63"/>
        <v>999</v>
      </c>
      <c r="I209" s="9">
        <f t="shared" si="63"/>
        <v>999</v>
      </c>
      <c r="J209" s="9">
        <f t="shared" si="63"/>
        <v>999</v>
      </c>
      <c r="K209" s="9">
        <f t="shared" si="63"/>
        <v>999</v>
      </c>
      <c r="L209" s="9">
        <f t="shared" si="63"/>
        <v>999</v>
      </c>
      <c r="M209" s="9">
        <f t="shared" si="63"/>
        <v>999</v>
      </c>
      <c r="N209" s="9">
        <f t="shared" si="63"/>
        <v>999</v>
      </c>
      <c r="O209" s="9">
        <f t="shared" si="63"/>
        <v>999</v>
      </c>
      <c r="P209" s="9">
        <f t="shared" si="63"/>
        <v>999</v>
      </c>
      <c r="Q209" s="9">
        <f t="shared" si="63"/>
        <v>999</v>
      </c>
      <c r="R209" s="4"/>
      <c r="S209" s="4"/>
    </row>
    <row r="210" spans="1:19" ht="15">
      <c r="A210" s="3">
        <v>12</v>
      </c>
      <c r="B210" s="7">
        <v>866</v>
      </c>
      <c r="C210" s="8" t="str">
        <f>IF(B210="","",VLOOKUP(B210,'All Names'!A$2:B$400,2,FALSE))</f>
        <v>Jack Holmes</v>
      </c>
      <c r="D210" s="8" t="str">
        <f>IF(B210="","",VLOOKUP(B210,'All Names'!A$2:C$400,3,FALSE))</f>
        <v>St. Francis</v>
      </c>
      <c r="E210" s="8">
        <f>IF(B210="","",IF((VLOOKUP(B210,'All Names'!A$2:D$400,4,FALSE)=A$197),"","X"))</f>
      </c>
      <c r="F210" s="9">
        <f t="shared" si="63"/>
        <v>999</v>
      </c>
      <c r="G210" s="9">
        <f t="shared" si="63"/>
        <v>999</v>
      </c>
      <c r="H210" s="9">
        <f t="shared" si="63"/>
        <v>999</v>
      </c>
      <c r="I210" s="9">
        <f t="shared" si="63"/>
        <v>999</v>
      </c>
      <c r="J210" s="9">
        <f t="shared" si="63"/>
        <v>999</v>
      </c>
      <c r="K210" s="9">
        <f t="shared" si="63"/>
        <v>999</v>
      </c>
      <c r="L210" s="9">
        <f t="shared" si="63"/>
        <v>999</v>
      </c>
      <c r="M210" s="9">
        <f t="shared" si="63"/>
        <v>999</v>
      </c>
      <c r="N210" s="9">
        <f t="shared" si="63"/>
        <v>12</v>
      </c>
      <c r="O210" s="9">
        <f t="shared" si="63"/>
        <v>999</v>
      </c>
      <c r="P210" s="9">
        <f t="shared" si="63"/>
        <v>999</v>
      </c>
      <c r="Q210" s="9">
        <f t="shared" si="63"/>
        <v>999</v>
      </c>
      <c r="R210" s="4"/>
      <c r="S210" s="4"/>
    </row>
    <row r="211" spans="1:19" ht="15">
      <c r="A211" s="3">
        <v>13</v>
      </c>
      <c r="B211" s="7">
        <v>214</v>
      </c>
      <c r="C211" s="8" t="str">
        <f>IF(B211="","",VLOOKUP(B211,'All Names'!A$2:B$400,2,FALSE))</f>
        <v>Alan McGregor</v>
      </c>
      <c r="D211" s="8" t="str">
        <f>IF(B211="","",VLOOKUP(B211,'All Names'!A$2:C$400,3,FALSE))</f>
        <v>St. Peters</v>
      </c>
      <c r="E211" s="8">
        <f>IF(B211="","",IF((VLOOKUP(B211,'All Names'!A$2:D$400,4,FALSE)=A$197),"","X"))</f>
      </c>
      <c r="F211" s="9">
        <f t="shared" si="63"/>
        <v>999</v>
      </c>
      <c r="G211" s="9">
        <f t="shared" si="63"/>
        <v>13</v>
      </c>
      <c r="H211" s="9">
        <f t="shared" si="63"/>
        <v>999</v>
      </c>
      <c r="I211" s="9">
        <f t="shared" si="63"/>
        <v>999</v>
      </c>
      <c r="J211" s="9">
        <f t="shared" si="63"/>
        <v>999</v>
      </c>
      <c r="K211" s="9">
        <f t="shared" si="63"/>
        <v>999</v>
      </c>
      <c r="L211" s="9">
        <f t="shared" si="63"/>
        <v>999</v>
      </c>
      <c r="M211" s="9">
        <f t="shared" si="63"/>
        <v>999</v>
      </c>
      <c r="N211" s="9">
        <f t="shared" si="63"/>
        <v>999</v>
      </c>
      <c r="O211" s="9">
        <f t="shared" si="63"/>
        <v>999</v>
      </c>
      <c r="P211" s="9">
        <f t="shared" si="63"/>
        <v>999</v>
      </c>
      <c r="Q211" s="9">
        <f t="shared" si="63"/>
        <v>999</v>
      </c>
      <c r="R211" s="4"/>
      <c r="S211" s="4"/>
    </row>
    <row r="212" spans="1:19" ht="15">
      <c r="A212" s="3">
        <v>14</v>
      </c>
      <c r="B212" s="7">
        <v>215</v>
      </c>
      <c r="C212" s="8" t="str">
        <f>IF(B212="","",VLOOKUP(B212,'All Names'!A$2:B$400,2,FALSE))</f>
        <v>Dylan Harold</v>
      </c>
      <c r="D212" s="8" t="str">
        <f>IF(B212="","",VLOOKUP(B212,'All Names'!A$2:C$400,3,FALSE))</f>
        <v>St. Peters</v>
      </c>
      <c r="E212" s="8">
        <f>IF(B212="","",IF((VLOOKUP(B212,'All Names'!A$2:D$400,4,FALSE)=A$197),"","X"))</f>
      </c>
      <c r="F212" s="9">
        <f t="shared" si="63"/>
        <v>999</v>
      </c>
      <c r="G212" s="9">
        <f t="shared" si="63"/>
        <v>14</v>
      </c>
      <c r="H212" s="9">
        <f t="shared" si="63"/>
        <v>999</v>
      </c>
      <c r="I212" s="9">
        <f t="shared" si="63"/>
        <v>999</v>
      </c>
      <c r="J212" s="9">
        <f t="shared" si="63"/>
        <v>999</v>
      </c>
      <c r="K212" s="9">
        <f t="shared" si="63"/>
        <v>999</v>
      </c>
      <c r="L212" s="9">
        <f t="shared" si="63"/>
        <v>999</v>
      </c>
      <c r="M212" s="9">
        <f t="shared" si="63"/>
        <v>999</v>
      </c>
      <c r="N212" s="9">
        <f aca="true" t="shared" si="64" ref="N212:Q232">IF($D212=N$2,$A212,999)</f>
        <v>999</v>
      </c>
      <c r="O212" s="9">
        <f t="shared" si="64"/>
        <v>999</v>
      </c>
      <c r="P212" s="9">
        <f t="shared" si="64"/>
        <v>999</v>
      </c>
      <c r="Q212" s="9">
        <f t="shared" si="64"/>
        <v>999</v>
      </c>
      <c r="R212" s="4"/>
      <c r="S212" s="4"/>
    </row>
    <row r="213" spans="1:19" ht="15">
      <c r="A213" s="3">
        <v>15</v>
      </c>
      <c r="B213" s="7">
        <v>331</v>
      </c>
      <c r="C213" s="8" t="str">
        <f>IF(B213="","",VLOOKUP(B213,'All Names'!A$2:B$400,2,FALSE))</f>
        <v>Stephen Quinlan</v>
      </c>
      <c r="D213" s="8" t="str">
        <f>IF(B213="","",VLOOKUP(B213,'All Names'!A$2:C$400,3,FALSE))</f>
        <v>St. Michaels</v>
      </c>
      <c r="E213" s="8">
        <f>IF(B213="","",IF((VLOOKUP(B213,'All Names'!A$2:D$400,4,FALSE)=A$197),"","X"))</f>
      </c>
      <c r="F213" s="9">
        <f aca="true" t="shared" si="65" ref="F213:M222">IF($D213=F$2,$A213,999)</f>
        <v>999</v>
      </c>
      <c r="G213" s="9">
        <f t="shared" si="65"/>
        <v>999</v>
      </c>
      <c r="H213" s="9">
        <f t="shared" si="65"/>
        <v>15</v>
      </c>
      <c r="I213" s="9">
        <f t="shared" si="65"/>
        <v>999</v>
      </c>
      <c r="J213" s="9">
        <f t="shared" si="65"/>
        <v>999</v>
      </c>
      <c r="K213" s="9">
        <f t="shared" si="65"/>
        <v>999</v>
      </c>
      <c r="L213" s="9">
        <f t="shared" si="65"/>
        <v>999</v>
      </c>
      <c r="M213" s="9">
        <f t="shared" si="65"/>
        <v>999</v>
      </c>
      <c r="N213" s="9">
        <f t="shared" si="64"/>
        <v>999</v>
      </c>
      <c r="O213" s="9">
        <f t="shared" si="64"/>
        <v>999</v>
      </c>
      <c r="P213" s="9">
        <f t="shared" si="64"/>
        <v>999</v>
      </c>
      <c r="Q213" s="9">
        <f t="shared" si="64"/>
        <v>999</v>
      </c>
      <c r="R213" s="4"/>
      <c r="S213" s="4"/>
    </row>
    <row r="214" spans="1:19" ht="15">
      <c r="A214" s="3">
        <v>16</v>
      </c>
      <c r="B214" s="7">
        <v>962</v>
      </c>
      <c r="C214" s="8" t="s">
        <v>381</v>
      </c>
      <c r="D214" s="8" t="str">
        <f>IF(B214="","",VLOOKUP(B214,'All Names'!A$2:C$400,3,FALSE))</f>
        <v>Wexford</v>
      </c>
      <c r="E214" s="8" t="s">
        <v>384</v>
      </c>
      <c r="F214" s="9">
        <f t="shared" si="65"/>
        <v>999</v>
      </c>
      <c r="G214" s="9">
        <f t="shared" si="65"/>
        <v>999</v>
      </c>
      <c r="H214" s="9">
        <f t="shared" si="65"/>
        <v>999</v>
      </c>
      <c r="I214" s="9">
        <f t="shared" si="65"/>
        <v>999</v>
      </c>
      <c r="J214" s="9">
        <f t="shared" si="65"/>
        <v>999</v>
      </c>
      <c r="K214" s="9">
        <f t="shared" si="65"/>
        <v>999</v>
      </c>
      <c r="L214" s="9">
        <f t="shared" si="65"/>
        <v>999</v>
      </c>
      <c r="M214" s="9">
        <f t="shared" si="65"/>
        <v>999</v>
      </c>
      <c r="N214" s="9">
        <f t="shared" si="64"/>
        <v>999</v>
      </c>
      <c r="O214" s="9">
        <f t="shared" si="64"/>
        <v>999</v>
      </c>
      <c r="P214" s="9">
        <f t="shared" si="64"/>
        <v>999</v>
      </c>
      <c r="Q214" s="9">
        <f t="shared" si="64"/>
        <v>16</v>
      </c>
      <c r="R214" s="4"/>
      <c r="S214" s="4"/>
    </row>
    <row r="215" spans="1:19" ht="15">
      <c r="A215" s="3">
        <v>17</v>
      </c>
      <c r="B215" s="7">
        <v>570</v>
      </c>
      <c r="C215" s="8" t="str">
        <f>IF(B215="","",VLOOKUP(B215,'All Names'!A$2:B$400,2,FALSE))</f>
        <v>Ciaran Holohan</v>
      </c>
      <c r="D215" s="8" t="str">
        <f>IF(B215="","",VLOOKUP(B215,'All Names'!A$2:C$400,3,FALSE))</f>
        <v>St. Augustines</v>
      </c>
      <c r="E215" s="8">
        <f>IF(B215="","",IF((VLOOKUP(B215,'All Names'!A$2:D$400,4,FALSE)=A$197),"","X"))</f>
      </c>
      <c r="F215" s="9">
        <f t="shared" si="65"/>
        <v>999</v>
      </c>
      <c r="G215" s="9">
        <f t="shared" si="65"/>
        <v>999</v>
      </c>
      <c r="H215" s="9">
        <f t="shared" si="65"/>
        <v>999</v>
      </c>
      <c r="I215" s="9">
        <f t="shared" si="65"/>
        <v>999</v>
      </c>
      <c r="J215" s="9">
        <f t="shared" si="65"/>
        <v>17</v>
      </c>
      <c r="K215" s="9">
        <f t="shared" si="65"/>
        <v>999</v>
      </c>
      <c r="L215" s="9">
        <f t="shared" si="65"/>
        <v>999</v>
      </c>
      <c r="M215" s="9">
        <f t="shared" si="65"/>
        <v>999</v>
      </c>
      <c r="N215" s="9">
        <f t="shared" si="64"/>
        <v>999</v>
      </c>
      <c r="O215" s="9">
        <f t="shared" si="64"/>
        <v>999</v>
      </c>
      <c r="P215" s="9">
        <f t="shared" si="64"/>
        <v>999</v>
      </c>
      <c r="Q215" s="9">
        <f t="shared" si="64"/>
        <v>999</v>
      </c>
      <c r="R215" s="4"/>
      <c r="S215" s="4"/>
    </row>
    <row r="216" spans="1:19" ht="15">
      <c r="A216" s="3">
        <v>18</v>
      </c>
      <c r="B216" s="7">
        <v>572</v>
      </c>
      <c r="C216" s="8" t="str">
        <f>IF(B216="","",VLOOKUP(B216,'All Names'!A$2:B$400,2,FALSE))</f>
        <v>Alan Mahon</v>
      </c>
      <c r="D216" s="8" t="str">
        <f>IF(B216="","",VLOOKUP(B216,'All Names'!A$2:C$400,3,FALSE))</f>
        <v>St. Augustines</v>
      </c>
      <c r="E216" s="8">
        <f>IF(B216="","",IF((VLOOKUP(B216,'All Names'!A$2:D$400,4,FALSE)=A$197),"","X"))</f>
      </c>
      <c r="F216" s="9">
        <f t="shared" si="65"/>
        <v>999</v>
      </c>
      <c r="G216" s="9">
        <f t="shared" si="65"/>
        <v>999</v>
      </c>
      <c r="H216" s="9">
        <f t="shared" si="65"/>
        <v>999</v>
      </c>
      <c r="I216" s="9">
        <f t="shared" si="65"/>
        <v>999</v>
      </c>
      <c r="J216" s="9">
        <f t="shared" si="65"/>
        <v>18</v>
      </c>
      <c r="K216" s="9">
        <f t="shared" si="65"/>
        <v>999</v>
      </c>
      <c r="L216" s="9">
        <f t="shared" si="65"/>
        <v>999</v>
      </c>
      <c r="M216" s="9">
        <f t="shared" si="65"/>
        <v>999</v>
      </c>
      <c r="N216" s="9">
        <f t="shared" si="64"/>
        <v>999</v>
      </c>
      <c r="O216" s="9">
        <f t="shared" si="64"/>
        <v>999</v>
      </c>
      <c r="P216" s="9">
        <f t="shared" si="64"/>
        <v>999</v>
      </c>
      <c r="Q216" s="9">
        <f t="shared" si="64"/>
        <v>999</v>
      </c>
      <c r="R216" s="4"/>
      <c r="S216" s="4"/>
    </row>
    <row r="217" spans="1:19" ht="15">
      <c r="A217" s="3">
        <v>19</v>
      </c>
      <c r="B217" s="7">
        <v>149</v>
      </c>
      <c r="C217" s="8" t="str">
        <f>IF(B217="","",VLOOKUP(B217,'All Names'!A$2:B$400,2,FALSE))</f>
        <v>Carl Quinn</v>
      </c>
      <c r="D217" s="8" t="str">
        <f>IF(B217="","",VLOOKUP(B217,'All Names'!A$2:C$400,3,FALSE))</f>
        <v>Colaiste Eoin</v>
      </c>
      <c r="E217" s="8">
        <f>IF(B217="","",IF((VLOOKUP(B217,'All Names'!A$2:D$400,4,FALSE)=A$197),"","X"))</f>
      </c>
      <c r="F217" s="9">
        <f t="shared" si="65"/>
        <v>19</v>
      </c>
      <c r="G217" s="9">
        <f t="shared" si="65"/>
        <v>999</v>
      </c>
      <c r="H217" s="9">
        <f t="shared" si="65"/>
        <v>999</v>
      </c>
      <c r="I217" s="9">
        <f t="shared" si="65"/>
        <v>999</v>
      </c>
      <c r="J217" s="9">
        <f t="shared" si="65"/>
        <v>999</v>
      </c>
      <c r="K217" s="9">
        <f t="shared" si="65"/>
        <v>999</v>
      </c>
      <c r="L217" s="9">
        <f t="shared" si="65"/>
        <v>999</v>
      </c>
      <c r="M217" s="9">
        <f t="shared" si="65"/>
        <v>999</v>
      </c>
      <c r="N217" s="9">
        <f t="shared" si="64"/>
        <v>999</v>
      </c>
      <c r="O217" s="9">
        <f t="shared" si="64"/>
        <v>999</v>
      </c>
      <c r="P217" s="9">
        <f t="shared" si="64"/>
        <v>999</v>
      </c>
      <c r="Q217" s="9">
        <f t="shared" si="64"/>
        <v>999</v>
      </c>
      <c r="R217" s="4"/>
      <c r="S217" s="4"/>
    </row>
    <row r="218" spans="1:19" ht="15">
      <c r="A218" s="3">
        <v>20</v>
      </c>
      <c r="B218" s="7">
        <v>910</v>
      </c>
      <c r="C218" s="8" t="str">
        <f>IF(B218="","",VLOOKUP(B218,'All Names'!A$2:B$400,2,FALSE))</f>
        <v>Liam Foley</v>
      </c>
      <c r="D218" s="8" t="str">
        <f>IF(B218="","",VLOOKUP(B218,'All Names'!A$2:C$400,3,FALSE))</f>
        <v>St. Ultan's</v>
      </c>
      <c r="E218" s="8">
        <f>IF(B218="","",IF((VLOOKUP(B218,'All Names'!A$2:D$400,4,FALSE)=A$197),"","X"))</f>
      </c>
      <c r="F218" s="9">
        <f t="shared" si="65"/>
        <v>999</v>
      </c>
      <c r="G218" s="9">
        <f t="shared" si="65"/>
        <v>999</v>
      </c>
      <c r="H218" s="9">
        <f t="shared" si="65"/>
        <v>999</v>
      </c>
      <c r="I218" s="9">
        <f t="shared" si="65"/>
        <v>999</v>
      </c>
      <c r="J218" s="9">
        <f t="shared" si="65"/>
        <v>999</v>
      </c>
      <c r="K218" s="9">
        <f t="shared" si="65"/>
        <v>999</v>
      </c>
      <c r="L218" s="9">
        <f t="shared" si="65"/>
        <v>999</v>
      </c>
      <c r="M218" s="9">
        <f t="shared" si="65"/>
        <v>999</v>
      </c>
      <c r="N218" s="9">
        <f t="shared" si="64"/>
        <v>999</v>
      </c>
      <c r="O218" s="9">
        <f t="shared" si="64"/>
        <v>20</v>
      </c>
      <c r="P218" s="9">
        <f t="shared" si="64"/>
        <v>20</v>
      </c>
      <c r="Q218" s="9">
        <f t="shared" si="64"/>
        <v>999</v>
      </c>
      <c r="R218" s="4"/>
      <c r="S218" s="4"/>
    </row>
    <row r="219" spans="1:19" ht="15">
      <c r="A219" s="3">
        <v>21</v>
      </c>
      <c r="B219" s="7">
        <v>567</v>
      </c>
      <c r="C219" s="8" t="str">
        <f>IF(B219="","",VLOOKUP(B219,'All Names'!A$2:B$400,2,FALSE))</f>
        <v>Michael Ralph</v>
      </c>
      <c r="D219" s="8" t="str">
        <f>IF(B219="","",VLOOKUP(B219,'All Names'!A$2:C$400,3,FALSE))</f>
        <v>St. Augustines</v>
      </c>
      <c r="E219" s="8">
        <f>IF(B219="","",IF((VLOOKUP(B219,'All Names'!A$2:D$400,4,FALSE)=A$197),"","X"))</f>
      </c>
      <c r="F219" s="9">
        <f t="shared" si="65"/>
        <v>999</v>
      </c>
      <c r="G219" s="9">
        <f t="shared" si="65"/>
        <v>999</v>
      </c>
      <c r="H219" s="9">
        <f t="shared" si="65"/>
        <v>999</v>
      </c>
      <c r="I219" s="9">
        <f t="shared" si="65"/>
        <v>999</v>
      </c>
      <c r="J219" s="9">
        <f t="shared" si="65"/>
        <v>21</v>
      </c>
      <c r="K219" s="9">
        <f t="shared" si="65"/>
        <v>999</v>
      </c>
      <c r="L219" s="9">
        <f t="shared" si="65"/>
        <v>999</v>
      </c>
      <c r="M219" s="9">
        <f t="shared" si="65"/>
        <v>999</v>
      </c>
      <c r="N219" s="9">
        <f t="shared" si="64"/>
        <v>999</v>
      </c>
      <c r="O219" s="9">
        <f t="shared" si="64"/>
        <v>999</v>
      </c>
      <c r="P219" s="9">
        <f t="shared" si="64"/>
        <v>999</v>
      </c>
      <c r="Q219" s="9">
        <f t="shared" si="64"/>
        <v>999</v>
      </c>
      <c r="R219" s="4"/>
      <c r="S219" s="4"/>
    </row>
    <row r="220" spans="1:19" ht="15">
      <c r="A220" s="3">
        <v>22</v>
      </c>
      <c r="B220" s="7">
        <v>562</v>
      </c>
      <c r="C220" s="8" t="str">
        <f>IF(B220="","",VLOOKUP(B220,'All Names'!A$2:B$400,2,FALSE))</f>
        <v>Conor Lynch</v>
      </c>
      <c r="D220" s="8" t="str">
        <f>IF(B220="","",VLOOKUP(B220,'All Names'!A$2:C$400,3,FALSE))</f>
        <v>St. Augustines</v>
      </c>
      <c r="E220" s="8">
        <f>IF(B220="","",IF((VLOOKUP(B220,'All Names'!A$2:D$400,4,FALSE)=A$197),"","X"))</f>
      </c>
      <c r="F220" s="9">
        <f t="shared" si="65"/>
        <v>999</v>
      </c>
      <c r="G220" s="9">
        <f t="shared" si="65"/>
        <v>999</v>
      </c>
      <c r="H220" s="9">
        <f t="shared" si="65"/>
        <v>999</v>
      </c>
      <c r="I220" s="9">
        <f t="shared" si="65"/>
        <v>999</v>
      </c>
      <c r="J220" s="9">
        <f t="shared" si="65"/>
        <v>22</v>
      </c>
      <c r="K220" s="9">
        <f t="shared" si="65"/>
        <v>999</v>
      </c>
      <c r="L220" s="9">
        <f t="shared" si="65"/>
        <v>999</v>
      </c>
      <c r="M220" s="9">
        <f t="shared" si="65"/>
        <v>999</v>
      </c>
      <c r="N220" s="9">
        <f t="shared" si="64"/>
        <v>999</v>
      </c>
      <c r="O220" s="9">
        <f t="shared" si="64"/>
        <v>999</v>
      </c>
      <c r="P220" s="9">
        <f t="shared" si="64"/>
        <v>999</v>
      </c>
      <c r="Q220" s="9">
        <f t="shared" si="64"/>
        <v>999</v>
      </c>
      <c r="R220" s="4"/>
      <c r="S220" s="4"/>
    </row>
    <row r="221" spans="1:19" ht="15">
      <c r="A221" s="3">
        <v>23</v>
      </c>
      <c r="B221" s="7">
        <v>587</v>
      </c>
      <c r="C221" s="8" t="str">
        <f>IF(B221="","",VLOOKUP(B221,'All Names'!A$2:B$400,2,FALSE))</f>
        <v>Donal McArdle</v>
      </c>
      <c r="D221" s="8" t="str">
        <f>IF(B221="","",VLOOKUP(B221,'All Names'!A$2:C$400,3,FALSE))</f>
        <v>St. Augustines</v>
      </c>
      <c r="E221" s="8"/>
      <c r="F221" s="9">
        <f t="shared" si="65"/>
        <v>999</v>
      </c>
      <c r="G221" s="9">
        <f t="shared" si="65"/>
        <v>999</v>
      </c>
      <c r="H221" s="9">
        <f t="shared" si="65"/>
        <v>999</v>
      </c>
      <c r="I221" s="9">
        <f t="shared" si="65"/>
        <v>999</v>
      </c>
      <c r="J221" s="9">
        <f t="shared" si="65"/>
        <v>23</v>
      </c>
      <c r="K221" s="9">
        <f t="shared" si="65"/>
        <v>999</v>
      </c>
      <c r="L221" s="9">
        <f t="shared" si="65"/>
        <v>999</v>
      </c>
      <c r="M221" s="9">
        <f t="shared" si="65"/>
        <v>999</v>
      </c>
      <c r="N221" s="9">
        <f t="shared" si="64"/>
        <v>999</v>
      </c>
      <c r="O221" s="9">
        <f t="shared" si="64"/>
        <v>999</v>
      </c>
      <c r="P221" s="9">
        <f t="shared" si="64"/>
        <v>999</v>
      </c>
      <c r="Q221" s="9">
        <f t="shared" si="64"/>
        <v>999</v>
      </c>
      <c r="R221" s="4"/>
      <c r="S221" s="4"/>
    </row>
    <row r="222" spans="1:19" ht="15">
      <c r="A222" s="3">
        <v>24</v>
      </c>
      <c r="B222" s="7">
        <v>819</v>
      </c>
      <c r="C222" s="8" t="str">
        <f>IF(B222="","",VLOOKUP(B222,'All Names'!A$2:B$400,2,FALSE))</f>
        <v>Dale Cross</v>
      </c>
      <c r="D222" s="8" t="str">
        <f>IF(B222="","",VLOOKUP(B222,'All Names'!A$2:C$400,3,FALSE))</f>
        <v>St. Marks</v>
      </c>
      <c r="E222" s="8">
        <f>IF(B222="","",IF((VLOOKUP(B222,'All Names'!A$2:D$400,4,FALSE)=A$197),"","X"))</f>
      </c>
      <c r="F222" s="9">
        <f t="shared" si="65"/>
        <v>999</v>
      </c>
      <c r="G222" s="9">
        <f t="shared" si="65"/>
        <v>999</v>
      </c>
      <c r="H222" s="9">
        <f t="shared" si="65"/>
        <v>999</v>
      </c>
      <c r="I222" s="9">
        <f t="shared" si="65"/>
        <v>999</v>
      </c>
      <c r="J222" s="9">
        <f t="shared" si="65"/>
        <v>999</v>
      </c>
      <c r="K222" s="9">
        <f t="shared" si="65"/>
        <v>999</v>
      </c>
      <c r="L222" s="9">
        <f t="shared" si="65"/>
        <v>999</v>
      </c>
      <c r="M222" s="9">
        <f t="shared" si="65"/>
        <v>24</v>
      </c>
      <c r="N222" s="9">
        <f t="shared" si="64"/>
        <v>999</v>
      </c>
      <c r="O222" s="9">
        <f t="shared" si="64"/>
        <v>999</v>
      </c>
      <c r="P222" s="9">
        <f t="shared" si="64"/>
        <v>999</v>
      </c>
      <c r="Q222" s="9">
        <f t="shared" si="64"/>
        <v>999</v>
      </c>
      <c r="R222" s="4"/>
      <c r="S222" s="4"/>
    </row>
    <row r="223" spans="1:19" ht="15">
      <c r="A223" s="3">
        <v>25</v>
      </c>
      <c r="B223" s="7">
        <v>818</v>
      </c>
      <c r="C223" s="8" t="str">
        <f>IF(B223="","",VLOOKUP(B223,'All Names'!A$2:B$400,2,FALSE))</f>
        <v>Anthony Stynes</v>
      </c>
      <c r="D223" s="8" t="str">
        <f>IF(B223="","",VLOOKUP(B223,'All Names'!A$2:C$400,3,FALSE))</f>
        <v>St. Marks</v>
      </c>
      <c r="E223" s="8">
        <f>IF(B223="","",IF((VLOOKUP(B223,'All Names'!A$2:D$400,4,FALSE)=A$197),"","X"))</f>
      </c>
      <c r="F223" s="9">
        <f aca="true" t="shared" si="66" ref="F223:M233">IF($D223=F$2,$A223,999)</f>
        <v>999</v>
      </c>
      <c r="G223" s="9">
        <f t="shared" si="66"/>
        <v>999</v>
      </c>
      <c r="H223" s="9">
        <f t="shared" si="66"/>
        <v>999</v>
      </c>
      <c r="I223" s="9">
        <f t="shared" si="66"/>
        <v>999</v>
      </c>
      <c r="J223" s="9">
        <f t="shared" si="66"/>
        <v>999</v>
      </c>
      <c r="K223" s="9">
        <f t="shared" si="66"/>
        <v>999</v>
      </c>
      <c r="L223" s="9">
        <f t="shared" si="66"/>
        <v>999</v>
      </c>
      <c r="M223" s="9">
        <f t="shared" si="66"/>
        <v>25</v>
      </c>
      <c r="N223" s="9">
        <f t="shared" si="64"/>
        <v>999</v>
      </c>
      <c r="O223" s="9">
        <f t="shared" si="64"/>
        <v>999</v>
      </c>
      <c r="P223" s="9">
        <f t="shared" si="64"/>
        <v>999</v>
      </c>
      <c r="Q223" s="9">
        <f t="shared" si="64"/>
        <v>999</v>
      </c>
      <c r="R223" s="4"/>
      <c r="S223" s="4"/>
    </row>
    <row r="224" spans="1:19" ht="15">
      <c r="A224" s="3">
        <v>26</v>
      </c>
      <c r="B224" s="7">
        <v>821</v>
      </c>
      <c r="C224" s="8" t="str">
        <f>IF(B224="","",VLOOKUP(B224,'All Names'!A$2:B$400,2,FALSE))</f>
        <v>Cian Brennan</v>
      </c>
      <c r="D224" s="8" t="str">
        <f>IF(B224="","",VLOOKUP(B224,'All Names'!A$2:C$400,3,FALSE))</f>
        <v>St. Marks</v>
      </c>
      <c r="E224" s="8">
        <f>IF(B224="","",IF((VLOOKUP(B224,'All Names'!A$2:D$400,4,FALSE)=A$197),"","X"))</f>
      </c>
      <c r="F224" s="9">
        <f t="shared" si="66"/>
        <v>999</v>
      </c>
      <c r="G224" s="9">
        <f t="shared" si="66"/>
        <v>999</v>
      </c>
      <c r="H224" s="9">
        <f t="shared" si="66"/>
        <v>999</v>
      </c>
      <c r="I224" s="9">
        <f t="shared" si="66"/>
        <v>999</v>
      </c>
      <c r="J224" s="9">
        <f t="shared" si="66"/>
        <v>999</v>
      </c>
      <c r="K224" s="9">
        <f t="shared" si="66"/>
        <v>999</v>
      </c>
      <c r="L224" s="9">
        <f t="shared" si="66"/>
        <v>999</v>
      </c>
      <c r="M224" s="9">
        <f t="shared" si="66"/>
        <v>26</v>
      </c>
      <c r="N224" s="9">
        <f t="shared" si="64"/>
        <v>999</v>
      </c>
      <c r="O224" s="9">
        <f t="shared" si="64"/>
        <v>999</v>
      </c>
      <c r="P224" s="9">
        <f t="shared" si="64"/>
        <v>999</v>
      </c>
      <c r="Q224" s="9">
        <f t="shared" si="64"/>
        <v>999</v>
      </c>
      <c r="R224" s="4"/>
      <c r="S224" s="4"/>
    </row>
    <row r="225" spans="1:19" ht="15">
      <c r="A225" s="3">
        <v>27</v>
      </c>
      <c r="B225" s="7">
        <v>564</v>
      </c>
      <c r="C225" s="8" t="str">
        <f>IF(B225="","",VLOOKUP(B225,'All Names'!A$2:B$400,2,FALSE))</f>
        <v>David Kelly</v>
      </c>
      <c r="D225" s="8" t="str">
        <f>IF(B225="","",VLOOKUP(B225,'All Names'!A$2:C$400,3,FALSE))</f>
        <v>St. Augustines</v>
      </c>
      <c r="E225" s="8">
        <f>IF(B225="","",IF((VLOOKUP(B225,'All Names'!A$2:D$400,4,FALSE)=A$197),"","X"))</f>
      </c>
      <c r="F225" s="9">
        <f t="shared" si="66"/>
        <v>999</v>
      </c>
      <c r="G225" s="9">
        <f t="shared" si="66"/>
        <v>999</v>
      </c>
      <c r="H225" s="9">
        <f t="shared" si="66"/>
        <v>999</v>
      </c>
      <c r="I225" s="9">
        <f t="shared" si="66"/>
        <v>999</v>
      </c>
      <c r="J225" s="9">
        <f t="shared" si="66"/>
        <v>27</v>
      </c>
      <c r="K225" s="9">
        <f t="shared" si="66"/>
        <v>999</v>
      </c>
      <c r="L225" s="9">
        <f t="shared" si="66"/>
        <v>999</v>
      </c>
      <c r="M225" s="9">
        <f t="shared" si="66"/>
        <v>999</v>
      </c>
      <c r="N225" s="9">
        <f t="shared" si="64"/>
        <v>999</v>
      </c>
      <c r="O225" s="9">
        <f t="shared" si="64"/>
        <v>999</v>
      </c>
      <c r="P225" s="9">
        <f t="shared" si="64"/>
        <v>999</v>
      </c>
      <c r="Q225" s="9">
        <f t="shared" si="64"/>
        <v>999</v>
      </c>
      <c r="R225" s="4"/>
      <c r="S225" s="4"/>
    </row>
    <row r="226" spans="1:19" ht="15">
      <c r="A226" s="3">
        <v>28</v>
      </c>
      <c r="B226" s="7">
        <v>822</v>
      </c>
      <c r="C226" s="8" t="str">
        <f>IF(B226="","",VLOOKUP(B226,'All Names'!A$2:B$400,2,FALSE))</f>
        <v>Aaron Collins</v>
      </c>
      <c r="D226" s="8" t="str">
        <f>IF(B226="","",VLOOKUP(B226,'All Names'!A$2:C$400,3,FALSE))</f>
        <v>St. Marks</v>
      </c>
      <c r="E226" s="8">
        <f>IF(B226="","",IF((VLOOKUP(B226,'All Names'!A$2:D$400,4,FALSE)=A$197),"","X"))</f>
      </c>
      <c r="F226" s="9">
        <f t="shared" si="66"/>
        <v>999</v>
      </c>
      <c r="G226" s="9">
        <f t="shared" si="66"/>
        <v>999</v>
      </c>
      <c r="H226" s="9">
        <f t="shared" si="66"/>
        <v>999</v>
      </c>
      <c r="I226" s="9">
        <f t="shared" si="66"/>
        <v>999</v>
      </c>
      <c r="J226" s="9">
        <f t="shared" si="66"/>
        <v>999</v>
      </c>
      <c r="K226" s="9">
        <f t="shared" si="66"/>
        <v>999</v>
      </c>
      <c r="L226" s="9">
        <f t="shared" si="66"/>
        <v>999</v>
      </c>
      <c r="M226" s="9">
        <f t="shared" si="66"/>
        <v>28</v>
      </c>
      <c r="N226" s="9">
        <f t="shared" si="64"/>
        <v>999</v>
      </c>
      <c r="O226" s="9">
        <f t="shared" si="64"/>
        <v>999</v>
      </c>
      <c r="P226" s="9">
        <f t="shared" si="64"/>
        <v>999</v>
      </c>
      <c r="Q226" s="9">
        <f t="shared" si="64"/>
        <v>999</v>
      </c>
      <c r="R226" s="4"/>
      <c r="S226" s="4"/>
    </row>
    <row r="227" spans="1:19" ht="15">
      <c r="A227" s="3">
        <v>29</v>
      </c>
      <c r="B227" s="7">
        <v>820</v>
      </c>
      <c r="C227" s="8" t="str">
        <f>IF(B227="","",VLOOKUP(B227,'All Names'!A$2:B$400,2,FALSE))</f>
        <v>Alan Beale</v>
      </c>
      <c r="D227" s="8" t="str">
        <f>IF(B227="","",VLOOKUP(B227,'All Names'!A$2:C$400,3,FALSE))</f>
        <v>St. Marks</v>
      </c>
      <c r="E227" s="8">
        <f>IF(B227="","",IF((VLOOKUP(B227,'All Names'!A$2:D$400,4,FALSE)=A$197),"","X"))</f>
      </c>
      <c r="F227" s="9">
        <f t="shared" si="66"/>
        <v>999</v>
      </c>
      <c r="G227" s="9">
        <f t="shared" si="66"/>
        <v>999</v>
      </c>
      <c r="H227" s="9">
        <f t="shared" si="66"/>
        <v>999</v>
      </c>
      <c r="I227" s="9">
        <f t="shared" si="66"/>
        <v>999</v>
      </c>
      <c r="J227" s="9">
        <f t="shared" si="66"/>
        <v>999</v>
      </c>
      <c r="K227" s="9">
        <f t="shared" si="66"/>
        <v>999</v>
      </c>
      <c r="L227" s="9">
        <f t="shared" si="66"/>
        <v>999</v>
      </c>
      <c r="M227" s="9">
        <f t="shared" si="66"/>
        <v>29</v>
      </c>
      <c r="N227" s="9">
        <f t="shared" si="64"/>
        <v>999</v>
      </c>
      <c r="O227" s="9">
        <f t="shared" si="64"/>
        <v>999</v>
      </c>
      <c r="P227" s="9">
        <f t="shared" si="64"/>
        <v>999</v>
      </c>
      <c r="Q227" s="9">
        <f t="shared" si="64"/>
        <v>999</v>
      </c>
      <c r="R227" s="4"/>
      <c r="S227" s="4"/>
    </row>
    <row r="228" spans="1:24" ht="15">
      <c r="A228" s="3">
        <v>30</v>
      </c>
      <c r="B228" s="7">
        <v>961</v>
      </c>
      <c r="C228" s="8" t="str">
        <f>IF(B228="","",VLOOKUP(B228,'All Names'!A$2:B$400,2,FALSE))</f>
        <v>Dylan Farrelly</v>
      </c>
      <c r="D228" s="8" t="str">
        <f>IF(B228="","",VLOOKUP(B228,'All Names'!A$2:C$400,3,FALSE))</f>
        <v>Wexford</v>
      </c>
      <c r="E228" s="8">
        <f>IF(B228="","",IF((VLOOKUP(B228,'All Names'!A$2:D$400,4,FALSE)=A$197),"","X"))</f>
      </c>
      <c r="F228" s="9">
        <f t="shared" si="66"/>
        <v>999</v>
      </c>
      <c r="G228" s="9">
        <f t="shared" si="66"/>
        <v>999</v>
      </c>
      <c r="H228" s="9">
        <f t="shared" si="66"/>
        <v>999</v>
      </c>
      <c r="I228" s="9">
        <f t="shared" si="66"/>
        <v>999</v>
      </c>
      <c r="J228" s="9">
        <f t="shared" si="66"/>
        <v>999</v>
      </c>
      <c r="K228" s="9">
        <f t="shared" si="66"/>
        <v>999</v>
      </c>
      <c r="L228" s="9">
        <f t="shared" si="66"/>
        <v>999</v>
      </c>
      <c r="M228" s="9">
        <f t="shared" si="66"/>
        <v>999</v>
      </c>
      <c r="N228" s="9">
        <f t="shared" si="64"/>
        <v>999</v>
      </c>
      <c r="O228" s="9">
        <f t="shared" si="64"/>
        <v>999</v>
      </c>
      <c r="P228" s="9">
        <f t="shared" si="64"/>
        <v>999</v>
      </c>
      <c r="Q228" s="9">
        <f t="shared" si="64"/>
        <v>30</v>
      </c>
      <c r="R228" s="4"/>
      <c r="S228" s="4"/>
      <c r="X228" s="44"/>
    </row>
    <row r="229" spans="1:19" ht="15">
      <c r="A229" s="3">
        <v>31</v>
      </c>
      <c r="B229" s="7">
        <v>960</v>
      </c>
      <c r="C229" s="8" t="str">
        <f>IF(B229="","",VLOOKUP(B229,'All Names'!A$2:B$400,2,FALSE))</f>
        <v>Jason Farrell</v>
      </c>
      <c r="D229" s="8" t="str">
        <f>IF(B229="","",VLOOKUP(B229,'All Names'!A$2:C$400,3,FALSE))</f>
        <v>Wexford</v>
      </c>
      <c r="E229" s="8">
        <f>IF(B229="","",IF((VLOOKUP(B229,'All Names'!A$2:D$400,4,FALSE)=A$197),"","X"))</f>
      </c>
      <c r="F229" s="9">
        <f t="shared" si="66"/>
        <v>999</v>
      </c>
      <c r="G229" s="9">
        <f t="shared" si="66"/>
        <v>999</v>
      </c>
      <c r="H229" s="9">
        <f t="shared" si="66"/>
        <v>999</v>
      </c>
      <c r="I229" s="9">
        <f t="shared" si="66"/>
        <v>999</v>
      </c>
      <c r="J229" s="9">
        <f t="shared" si="66"/>
        <v>999</v>
      </c>
      <c r="K229" s="9">
        <f t="shared" si="66"/>
        <v>999</v>
      </c>
      <c r="L229" s="9">
        <f t="shared" si="66"/>
        <v>999</v>
      </c>
      <c r="M229" s="9">
        <f t="shared" si="66"/>
        <v>999</v>
      </c>
      <c r="N229" s="9">
        <f t="shared" si="64"/>
        <v>999</v>
      </c>
      <c r="O229" s="9">
        <f t="shared" si="64"/>
        <v>999</v>
      </c>
      <c r="P229" s="9">
        <f t="shared" si="64"/>
        <v>999</v>
      </c>
      <c r="Q229" s="9">
        <f t="shared" si="64"/>
        <v>31</v>
      </c>
      <c r="R229" s="4"/>
      <c r="S229" s="4"/>
    </row>
    <row r="230" spans="1:19" ht="15">
      <c r="A230" s="3">
        <v>32</v>
      </c>
      <c r="B230" s="7">
        <v>332</v>
      </c>
      <c r="C230" s="8" t="str">
        <f>IF(B230="","",VLOOKUP(B230,'All Names'!A$2:B$400,2,FALSE))</f>
        <v>Patrick Eccles</v>
      </c>
      <c r="D230" s="8" t="str">
        <f>IF(B230="","",VLOOKUP(B230,'All Names'!A$2:C$400,3,FALSE))</f>
        <v>St. Michaels</v>
      </c>
      <c r="E230" s="8">
        <f>IF(B230="","",IF((VLOOKUP(B230,'All Names'!A$2:D$400,4,FALSE)=A$197),"","X"))</f>
      </c>
      <c r="F230" s="9">
        <f t="shared" si="66"/>
        <v>999</v>
      </c>
      <c r="G230" s="9">
        <f t="shared" si="66"/>
        <v>999</v>
      </c>
      <c r="H230" s="9">
        <f t="shared" si="66"/>
        <v>32</v>
      </c>
      <c r="I230" s="9">
        <f t="shared" si="66"/>
        <v>999</v>
      </c>
      <c r="J230" s="9">
        <f t="shared" si="66"/>
        <v>999</v>
      </c>
      <c r="K230" s="9">
        <f t="shared" si="66"/>
        <v>999</v>
      </c>
      <c r="L230" s="9">
        <f t="shared" si="66"/>
        <v>999</v>
      </c>
      <c r="M230" s="9">
        <f t="shared" si="66"/>
        <v>999</v>
      </c>
      <c r="N230" s="9">
        <f t="shared" si="64"/>
        <v>999</v>
      </c>
      <c r="O230" s="9">
        <f t="shared" si="64"/>
        <v>999</v>
      </c>
      <c r="P230" s="9">
        <f t="shared" si="64"/>
        <v>999</v>
      </c>
      <c r="Q230" s="9">
        <f t="shared" si="64"/>
        <v>999</v>
      </c>
      <c r="R230" s="4"/>
      <c r="S230" s="4"/>
    </row>
    <row r="231" spans="1:19" ht="15">
      <c r="A231" s="3">
        <v>33</v>
      </c>
      <c r="B231" s="7">
        <v>330</v>
      </c>
      <c r="C231" s="8" t="str">
        <f>IF(B231="","",VLOOKUP(B231,'All Names'!A$2:B$400,2,FALSE))</f>
        <v>Lee Ruth</v>
      </c>
      <c r="D231" s="8" t="str">
        <f>IF(B231="","",VLOOKUP(B231,'All Names'!A$2:C$400,3,FALSE))</f>
        <v>St. Michaels</v>
      </c>
      <c r="E231" s="8">
        <f>IF(B231="","",IF((VLOOKUP(B231,'All Names'!A$2:D$400,4,FALSE)=A$197),"","X"))</f>
      </c>
      <c r="F231" s="9">
        <f t="shared" si="66"/>
        <v>999</v>
      </c>
      <c r="G231" s="9">
        <f t="shared" si="66"/>
        <v>999</v>
      </c>
      <c r="H231" s="9">
        <f t="shared" si="66"/>
        <v>33</v>
      </c>
      <c r="I231" s="9">
        <f t="shared" si="66"/>
        <v>999</v>
      </c>
      <c r="J231" s="9">
        <f t="shared" si="66"/>
        <v>999</v>
      </c>
      <c r="K231" s="9">
        <f t="shared" si="66"/>
        <v>999</v>
      </c>
      <c r="L231" s="9">
        <f t="shared" si="66"/>
        <v>999</v>
      </c>
      <c r="M231" s="9">
        <f t="shared" si="66"/>
        <v>999</v>
      </c>
      <c r="N231" s="9">
        <f t="shared" si="64"/>
        <v>999</v>
      </c>
      <c r="O231" s="9">
        <f t="shared" si="64"/>
        <v>999</v>
      </c>
      <c r="P231" s="9">
        <f t="shared" si="64"/>
        <v>999</v>
      </c>
      <c r="Q231" s="9">
        <f t="shared" si="64"/>
        <v>999</v>
      </c>
      <c r="R231" s="4"/>
      <c r="S231" s="4"/>
    </row>
    <row r="232" spans="1:19" ht="15">
      <c r="A232" s="3">
        <v>34</v>
      </c>
      <c r="B232" s="7">
        <v>329</v>
      </c>
      <c r="C232" s="8" t="str">
        <f>IF(B232="","",VLOOKUP(B232,'All Names'!A$2:B$400,2,FALSE))</f>
        <v>Glenn Herdman</v>
      </c>
      <c r="D232" s="8" t="str">
        <f>IF(B232="","",VLOOKUP(B232,'All Names'!A$2:C$400,3,FALSE))</f>
        <v>St. Michaels</v>
      </c>
      <c r="E232" s="8">
        <f>IF(B232="","",IF((VLOOKUP(B232,'All Names'!A$2:D$400,4,FALSE)=A$197),"","X"))</f>
      </c>
      <c r="F232" s="9">
        <f t="shared" si="66"/>
        <v>999</v>
      </c>
      <c r="G232" s="9">
        <f t="shared" si="66"/>
        <v>999</v>
      </c>
      <c r="H232" s="9">
        <f t="shared" si="66"/>
        <v>34</v>
      </c>
      <c r="I232" s="9">
        <f t="shared" si="66"/>
        <v>999</v>
      </c>
      <c r="J232" s="9">
        <f t="shared" si="66"/>
        <v>999</v>
      </c>
      <c r="K232" s="9">
        <f t="shared" si="66"/>
        <v>999</v>
      </c>
      <c r="L232" s="9">
        <f t="shared" si="66"/>
        <v>999</v>
      </c>
      <c r="M232" s="9">
        <f t="shared" si="66"/>
        <v>999</v>
      </c>
      <c r="N232" s="9">
        <f t="shared" si="64"/>
        <v>999</v>
      </c>
      <c r="O232" s="9">
        <f t="shared" si="64"/>
        <v>999</v>
      </c>
      <c r="P232" s="9">
        <f t="shared" si="64"/>
        <v>999</v>
      </c>
      <c r="Q232" s="9">
        <f t="shared" si="64"/>
        <v>999</v>
      </c>
      <c r="R232" s="4"/>
      <c r="S232" s="4"/>
    </row>
    <row r="233" spans="1:19" ht="15">
      <c r="A233" s="3">
        <v>35</v>
      </c>
      <c r="B233" s="7">
        <v>568</v>
      </c>
      <c r="C233" s="8" t="str">
        <f>IF(B233="","",VLOOKUP(B233,'All Names'!A$2:B$400,2,FALSE))</f>
        <v>Pierce O'Riordan -Walsh</v>
      </c>
      <c r="D233" s="8" t="str">
        <f>IF(B233="","",VLOOKUP(B233,'All Names'!A$2:C$400,3,FALSE))</f>
        <v>St. Augustines</v>
      </c>
      <c r="E233" s="8">
        <f>IF(B233="","",IF((VLOOKUP(B233,'All Names'!A$2:D$400,4,FALSE)=A$197),"","X"))</f>
      </c>
      <c r="F233" s="9">
        <f t="shared" si="66"/>
        <v>999</v>
      </c>
      <c r="G233" s="9">
        <f t="shared" si="66"/>
        <v>999</v>
      </c>
      <c r="H233" s="9">
        <f t="shared" si="66"/>
        <v>999</v>
      </c>
      <c r="I233" s="9">
        <f t="shared" si="66"/>
        <v>999</v>
      </c>
      <c r="J233" s="9">
        <f t="shared" si="66"/>
        <v>35</v>
      </c>
      <c r="K233" s="9">
        <f t="shared" si="66"/>
        <v>999</v>
      </c>
      <c r="L233" s="9">
        <f t="shared" si="66"/>
        <v>999</v>
      </c>
      <c r="M233" s="9">
        <f t="shared" si="66"/>
        <v>999</v>
      </c>
      <c r="N233" s="9">
        <f>IF($D233=N$2,$A233,999)</f>
        <v>999</v>
      </c>
      <c r="O233" s="9">
        <f>IF($D233=O$2,$A233,999)</f>
        <v>999</v>
      </c>
      <c r="P233" s="9">
        <f>IF($D233=P$2,$A233,999)</f>
        <v>999</v>
      </c>
      <c r="Q233" s="9">
        <f aca="true" t="shared" si="67" ref="F233:Q237">IF($D233=Q$2,$A233,999)</f>
        <v>999</v>
      </c>
      <c r="R233" s="4"/>
      <c r="S233" s="4"/>
    </row>
    <row r="234" spans="1:19" ht="15">
      <c r="A234" s="3">
        <v>36</v>
      </c>
      <c r="B234" s="7">
        <v>403</v>
      </c>
      <c r="C234" s="8" t="str">
        <f>IF(B234="","",VLOOKUP(B234,'All Names'!A$2:B$400,2,FALSE))</f>
        <v>Trevor Moore</v>
      </c>
      <c r="D234" s="8" t="str">
        <f>IF(B234="","",VLOOKUP(B234,'All Names'!A$2:C$400,3,FALSE))</f>
        <v>St. Josephs</v>
      </c>
      <c r="E234" s="8" t="str">
        <f>IF(B234="","",IF((VLOOKUP(B234,'All Names'!A$2:D$400,4,FALSE)=A$197),"","X"))</f>
        <v>X</v>
      </c>
      <c r="F234" s="9">
        <f t="shared" si="67"/>
        <v>999</v>
      </c>
      <c r="G234" s="9">
        <f t="shared" si="67"/>
        <v>999</v>
      </c>
      <c r="H234" s="9">
        <f t="shared" si="67"/>
        <v>999</v>
      </c>
      <c r="I234" s="9">
        <f t="shared" si="67"/>
        <v>36</v>
      </c>
      <c r="J234" s="9">
        <f t="shared" si="67"/>
        <v>999</v>
      </c>
      <c r="K234" s="9">
        <f t="shared" si="67"/>
        <v>999</v>
      </c>
      <c r="L234" s="9">
        <f t="shared" si="67"/>
        <v>999</v>
      </c>
      <c r="M234" s="9">
        <f t="shared" si="67"/>
        <v>999</v>
      </c>
      <c r="N234" s="9">
        <f t="shared" si="67"/>
        <v>999</v>
      </c>
      <c r="O234" s="9">
        <f t="shared" si="67"/>
        <v>999</v>
      </c>
      <c r="P234" s="9">
        <f t="shared" si="67"/>
        <v>999</v>
      </c>
      <c r="Q234" s="9">
        <f t="shared" si="67"/>
        <v>999</v>
      </c>
      <c r="R234" s="4"/>
      <c r="S234" s="4"/>
    </row>
    <row r="235" spans="1:19" ht="15">
      <c r="A235" s="3">
        <v>37</v>
      </c>
      <c r="B235" s="7">
        <v>909</v>
      </c>
      <c r="C235" s="8" t="str">
        <f>IF(B235="","",VLOOKUP(B235,'All Names'!A$2:B$400,2,FALSE))</f>
        <v>Blessing Arawolo</v>
      </c>
      <c r="D235" s="8" t="str">
        <f>IF(B235="","",VLOOKUP(B235,'All Names'!A$2:C$400,3,FALSE))</f>
        <v>St. Ultan's</v>
      </c>
      <c r="E235" s="8">
        <f>IF(B235="","",IF((VLOOKUP(B235,'All Names'!A$2:D$400,4,FALSE)=A$197),"","X"))</f>
      </c>
      <c r="F235" s="9">
        <f t="shared" si="67"/>
        <v>999</v>
      </c>
      <c r="G235" s="9">
        <f t="shared" si="67"/>
        <v>999</v>
      </c>
      <c r="H235" s="9">
        <f t="shared" si="67"/>
        <v>999</v>
      </c>
      <c r="I235" s="9">
        <f t="shared" si="67"/>
        <v>999</v>
      </c>
      <c r="J235" s="9">
        <f t="shared" si="67"/>
        <v>999</v>
      </c>
      <c r="K235" s="9">
        <f t="shared" si="67"/>
        <v>999</v>
      </c>
      <c r="L235" s="9">
        <f t="shared" si="67"/>
        <v>999</v>
      </c>
      <c r="M235" s="9">
        <f t="shared" si="67"/>
        <v>999</v>
      </c>
      <c r="N235" s="9">
        <f t="shared" si="67"/>
        <v>999</v>
      </c>
      <c r="O235" s="9">
        <f t="shared" si="67"/>
        <v>37</v>
      </c>
      <c r="P235" s="9">
        <f t="shared" si="67"/>
        <v>37</v>
      </c>
      <c r="Q235" s="9">
        <f t="shared" si="67"/>
        <v>999</v>
      </c>
      <c r="R235" s="4"/>
      <c r="S235" s="4"/>
    </row>
    <row r="236" spans="1:19" ht="15">
      <c r="A236" s="3">
        <v>38</v>
      </c>
      <c r="B236" s="7">
        <v>558</v>
      </c>
      <c r="C236" s="8" t="str">
        <f>IF(B236="","",VLOOKUP(B236,'All Names'!A$2:B$400,2,FALSE))</f>
        <v>Cillian Keating</v>
      </c>
      <c r="D236" s="8" t="str">
        <f>IF(B236="","",VLOOKUP(B236,'All Names'!A$2:C$400,3,FALSE))</f>
        <v>St. Augustines</v>
      </c>
      <c r="E236" s="8">
        <f>IF(B236="","",IF((VLOOKUP(B236,'All Names'!A$2:D$400,4,FALSE)=A$197),"","X"))</f>
      </c>
      <c r="F236" s="9">
        <f t="shared" si="67"/>
        <v>999</v>
      </c>
      <c r="G236" s="9">
        <f t="shared" si="67"/>
        <v>999</v>
      </c>
      <c r="H236" s="9">
        <f t="shared" si="67"/>
        <v>999</v>
      </c>
      <c r="I236" s="9">
        <f t="shared" si="67"/>
        <v>999</v>
      </c>
      <c r="J236" s="9">
        <f t="shared" si="67"/>
        <v>38</v>
      </c>
      <c r="K236" s="9">
        <f t="shared" si="67"/>
        <v>999</v>
      </c>
      <c r="L236" s="9">
        <f t="shared" si="67"/>
        <v>999</v>
      </c>
      <c r="M236" s="9">
        <f t="shared" si="67"/>
        <v>999</v>
      </c>
      <c r="N236" s="9">
        <f t="shared" si="67"/>
        <v>999</v>
      </c>
      <c r="O236" s="9">
        <f t="shared" si="67"/>
        <v>999</v>
      </c>
      <c r="P236" s="9">
        <f t="shared" si="67"/>
        <v>999</v>
      </c>
      <c r="Q236" s="9">
        <f t="shared" si="67"/>
        <v>999</v>
      </c>
      <c r="R236" s="4"/>
      <c r="S236" s="4"/>
    </row>
    <row r="237" spans="1:19" ht="15.75" thickBot="1">
      <c r="A237" s="3">
        <v>39</v>
      </c>
      <c r="B237" s="7">
        <v>566</v>
      </c>
      <c r="C237" s="8" t="str">
        <f>IF(B237="","",VLOOKUP(B237,'All Names'!A$2:B$400,2,FALSE))</f>
        <v>Louis Craig</v>
      </c>
      <c r="D237" s="8" t="str">
        <f>IF(B237="","",VLOOKUP(B237,'All Names'!A$2:C$400,3,FALSE))</f>
        <v>St. Augustines</v>
      </c>
      <c r="E237" s="8">
        <f>IF(B237="","",IF((VLOOKUP(B237,'All Names'!A$2:D$400,4,FALSE)=A$197),"","X"))</f>
      </c>
      <c r="F237" s="9">
        <f t="shared" si="67"/>
        <v>999</v>
      </c>
      <c r="G237" s="9">
        <f t="shared" si="67"/>
        <v>999</v>
      </c>
      <c r="H237" s="9">
        <f t="shared" si="67"/>
        <v>999</v>
      </c>
      <c r="I237" s="9">
        <f t="shared" si="67"/>
        <v>999</v>
      </c>
      <c r="J237" s="9">
        <f t="shared" si="67"/>
        <v>39</v>
      </c>
      <c r="K237" s="9">
        <f t="shared" si="67"/>
        <v>999</v>
      </c>
      <c r="L237" s="9">
        <f t="shared" si="67"/>
        <v>999</v>
      </c>
      <c r="M237" s="9">
        <f t="shared" si="67"/>
        <v>999</v>
      </c>
      <c r="N237" s="9">
        <f t="shared" si="67"/>
        <v>999</v>
      </c>
      <c r="O237" s="9">
        <f t="shared" si="67"/>
        <v>999</v>
      </c>
      <c r="P237" s="9">
        <f t="shared" si="67"/>
        <v>999</v>
      </c>
      <c r="Q237" s="9">
        <f t="shared" si="67"/>
        <v>999</v>
      </c>
      <c r="R237" s="4"/>
      <c r="S237" s="4"/>
    </row>
    <row r="238" spans="6:19" ht="15.75" thickBot="1">
      <c r="F238" s="11">
        <f aca="true" t="shared" si="68" ref="F238:Q238">IF(SUM(SMALL(F199:F237,1),SMALL(F199:F237,2),SMALL(F199:F237,3),SMALL(F199:F237,4))&lt;999,SUM(SMALL(F199:F237,1),SMALL(F199:F237,2),SMALL(F199:F237,3),SMALL(F199:F237,4)),1000)</f>
        <v>1000</v>
      </c>
      <c r="G238" s="11">
        <f t="shared" si="68"/>
        <v>40</v>
      </c>
      <c r="H238" s="11">
        <f t="shared" si="68"/>
        <v>90</v>
      </c>
      <c r="I238" s="11">
        <f t="shared" si="68"/>
        <v>1000</v>
      </c>
      <c r="J238" s="11">
        <f t="shared" si="68"/>
        <v>16</v>
      </c>
      <c r="K238" s="11">
        <f t="shared" si="68"/>
        <v>1000</v>
      </c>
      <c r="L238" s="11">
        <f t="shared" si="68"/>
        <v>1000</v>
      </c>
      <c r="M238" s="11">
        <f t="shared" si="68"/>
        <v>103</v>
      </c>
      <c r="N238" s="11">
        <f t="shared" si="68"/>
        <v>1000</v>
      </c>
      <c r="O238" s="11">
        <f t="shared" si="68"/>
        <v>1000</v>
      </c>
      <c r="P238" s="11">
        <f t="shared" si="68"/>
        <v>1000</v>
      </c>
      <c r="Q238" s="11">
        <f t="shared" si="68"/>
        <v>79</v>
      </c>
      <c r="R238" s="4"/>
      <c r="S238" s="4"/>
    </row>
    <row r="239" spans="6:19" ht="15.75" thickBot="1">
      <c r="F239" s="12" t="str">
        <f aca="true" t="shared" si="69" ref="F239:Q239">F198</f>
        <v>Colaiste Eoin</v>
      </c>
      <c r="G239" s="12" t="str">
        <f t="shared" si="69"/>
        <v>St. Peters</v>
      </c>
      <c r="H239" s="12" t="str">
        <f t="shared" si="69"/>
        <v>St. Michaels</v>
      </c>
      <c r="I239" s="12" t="str">
        <f t="shared" si="69"/>
        <v>St. Josephs</v>
      </c>
      <c r="J239" s="12" t="str">
        <f t="shared" si="69"/>
        <v>St. Augustines</v>
      </c>
      <c r="K239" s="12" t="str">
        <f t="shared" si="69"/>
        <v>Sc. Chiarain</v>
      </c>
      <c r="L239" s="12" t="str">
        <f t="shared" si="69"/>
        <v>New Court</v>
      </c>
      <c r="M239" s="12" t="str">
        <f t="shared" si="69"/>
        <v>St. Marks</v>
      </c>
      <c r="N239" s="12" t="str">
        <f t="shared" si="69"/>
        <v>St. Francis</v>
      </c>
      <c r="O239" s="12" t="str">
        <f t="shared" si="69"/>
        <v>St. Ultan's</v>
      </c>
      <c r="P239" s="12" t="str">
        <f t="shared" si="69"/>
        <v>St. Ultan's</v>
      </c>
      <c r="Q239" s="12" t="str">
        <f t="shared" si="69"/>
        <v>Wexford</v>
      </c>
      <c r="R239" s="4"/>
      <c r="S239" s="4"/>
    </row>
    <row r="240" spans="6:19" ht="15.75" thickBot="1"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4"/>
      <c r="S240" s="4"/>
    </row>
    <row r="241" spans="1:19" ht="16.5" thickBot="1">
      <c r="A241" s="90" t="s">
        <v>231</v>
      </c>
      <c r="B241" s="91"/>
      <c r="C241" s="91"/>
      <c r="D241" s="9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4"/>
      <c r="S241" s="4"/>
    </row>
    <row r="242" spans="1:19" ht="15.75" thickBot="1">
      <c r="A242" s="14">
        <v>1</v>
      </c>
      <c r="B242" s="103" t="str">
        <f>IF(SMALL(F$238:Q$238,1)=1000,"",HLOOKUP(SMALL(F$238:Q$238,1),F$238:Q$239,2,FALSE))</f>
        <v>St. Augustines</v>
      </c>
      <c r="C242" s="101"/>
      <c r="D242" s="10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4"/>
      <c r="S242" s="4"/>
    </row>
    <row r="243" spans="1:19" ht="15.75" thickBot="1">
      <c r="A243" s="14">
        <v>2</v>
      </c>
      <c r="B243" s="103" t="str">
        <f>IF(SMALL(F$238:Q$238,2)=1000,"",HLOOKUP(SMALL(F$238:Q$238,2),F$238:Q$239,2,FALSE))</f>
        <v>St. Peters</v>
      </c>
      <c r="C243" s="101"/>
      <c r="D243" s="10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4"/>
      <c r="S243" s="4"/>
    </row>
    <row r="244" spans="1:19" ht="15.75" thickBot="1">
      <c r="A244" s="14">
        <v>3</v>
      </c>
      <c r="B244" s="93" t="str">
        <f>IF(SMALL(F$238:Q$238,3)=1000,"",HLOOKUP(SMALL(F$238:Q$238,3),F$238:Q$239,2,FALSE))</f>
        <v>Wexford</v>
      </c>
      <c r="C244" s="94"/>
      <c r="D244" s="95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4"/>
      <c r="S244" s="4"/>
    </row>
    <row r="245" spans="6:19" ht="15"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4"/>
      <c r="S245" s="4"/>
    </row>
    <row r="246" spans="1:37" s="42" customFormat="1" ht="15.75">
      <c r="A246" s="4"/>
      <c r="B246" s="15"/>
      <c r="C246" s="4"/>
      <c r="D246" s="4"/>
      <c r="E246" s="4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4"/>
      <c r="S246" s="4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8:19" ht="15.75" thickBot="1">
      <c r="R247" s="4"/>
      <c r="S247" s="4"/>
    </row>
    <row r="248" spans="1:19" ht="16.5" thickBot="1">
      <c r="A248" s="90" t="s">
        <v>233</v>
      </c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37"/>
      <c r="R248" s="4"/>
      <c r="S248" s="4"/>
    </row>
    <row r="249" spans="1:19" ht="16.5" thickBot="1">
      <c r="A249" s="24" t="s">
        <v>241</v>
      </c>
      <c r="B249" s="41" t="str">
        <f>F$2</f>
        <v>Colaiste Eoin</v>
      </c>
      <c r="C249" s="41" t="str">
        <f aca="true" t="shared" si="70" ref="C249:K249">G$2</f>
        <v>St. Peters</v>
      </c>
      <c r="D249" s="41" t="str">
        <f t="shared" si="70"/>
        <v>St. Michaels</v>
      </c>
      <c r="E249" s="41" t="str">
        <f t="shared" si="70"/>
        <v>St. Josephs</v>
      </c>
      <c r="F249" s="41" t="str">
        <f t="shared" si="70"/>
        <v>St. Augustines</v>
      </c>
      <c r="G249" s="41" t="str">
        <f t="shared" si="70"/>
        <v>Sc. Chiarain</v>
      </c>
      <c r="H249" s="41" t="str">
        <f t="shared" si="70"/>
        <v>New Court</v>
      </c>
      <c r="I249" s="41" t="str">
        <f t="shared" si="70"/>
        <v>St. Marks</v>
      </c>
      <c r="J249" s="41" t="str">
        <f t="shared" si="70"/>
        <v>St. Francis</v>
      </c>
      <c r="K249" s="41" t="str">
        <f t="shared" si="70"/>
        <v>St. Ultan's</v>
      </c>
      <c r="L249" s="41" t="s">
        <v>88</v>
      </c>
      <c r="M249" s="42"/>
      <c r="N249" s="42"/>
      <c r="O249" s="43"/>
      <c r="P249" s="43"/>
      <c r="Q249" s="42"/>
      <c r="R249" s="4"/>
      <c r="S249" s="4"/>
    </row>
    <row r="250" spans="1:35" ht="15.75">
      <c r="A250" s="19">
        <f aca="true" t="shared" si="71" ref="A250:L250">IF($B41=A249,5,0)</f>
        <v>0</v>
      </c>
      <c r="B250" s="19">
        <f t="shared" si="71"/>
        <v>5</v>
      </c>
      <c r="C250" s="19">
        <f t="shared" si="71"/>
        <v>0</v>
      </c>
      <c r="D250" s="19">
        <f t="shared" si="71"/>
        <v>0</v>
      </c>
      <c r="E250" s="25">
        <f t="shared" si="71"/>
        <v>0</v>
      </c>
      <c r="F250" s="19">
        <f t="shared" si="71"/>
        <v>0</v>
      </c>
      <c r="G250" s="25">
        <f t="shared" si="71"/>
        <v>0</v>
      </c>
      <c r="H250" s="19">
        <f t="shared" si="71"/>
        <v>0</v>
      </c>
      <c r="I250" s="25">
        <f t="shared" si="71"/>
        <v>0</v>
      </c>
      <c r="J250" s="19">
        <f t="shared" si="71"/>
        <v>0</v>
      </c>
      <c r="K250" s="25">
        <f t="shared" si="71"/>
        <v>0</v>
      </c>
      <c r="L250" s="19">
        <f t="shared" si="71"/>
        <v>0</v>
      </c>
      <c r="O250" s="34"/>
      <c r="P250" s="34"/>
      <c r="R250" s="4"/>
      <c r="S250" s="4"/>
      <c r="T250" s="42"/>
      <c r="U250" s="42"/>
      <c r="V250" s="42"/>
      <c r="W250" s="42"/>
      <c r="X250" s="47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</row>
    <row r="251" spans="1:19" ht="15">
      <c r="A251" s="20">
        <f aca="true" t="shared" si="72" ref="A251:L251">IF($B42=A249,3,0)</f>
        <v>0</v>
      </c>
      <c r="B251" s="20">
        <f t="shared" si="72"/>
        <v>0</v>
      </c>
      <c r="C251" s="20">
        <f t="shared" si="72"/>
        <v>0</v>
      </c>
      <c r="D251" s="20">
        <f t="shared" si="72"/>
        <v>0</v>
      </c>
      <c r="E251" s="18">
        <f t="shared" si="72"/>
        <v>0</v>
      </c>
      <c r="F251" s="20">
        <f t="shared" si="72"/>
        <v>3</v>
      </c>
      <c r="G251" s="20">
        <f t="shared" si="72"/>
        <v>0</v>
      </c>
      <c r="H251" s="20">
        <f t="shared" si="72"/>
        <v>0</v>
      </c>
      <c r="I251" s="20">
        <f t="shared" si="72"/>
        <v>0</v>
      </c>
      <c r="J251" s="20">
        <f t="shared" si="72"/>
        <v>0</v>
      </c>
      <c r="K251" s="20">
        <f t="shared" si="72"/>
        <v>0</v>
      </c>
      <c r="L251" s="20">
        <f t="shared" si="72"/>
        <v>0</v>
      </c>
      <c r="O251" s="34"/>
      <c r="P251" s="34"/>
      <c r="R251" s="4"/>
      <c r="S251" s="4"/>
    </row>
    <row r="252" spans="1:19" ht="15">
      <c r="A252" s="20">
        <f aca="true" t="shared" si="73" ref="A252:L252">IF($B43=A249,1,0)</f>
        <v>0</v>
      </c>
      <c r="B252" s="26">
        <f t="shared" si="73"/>
        <v>0</v>
      </c>
      <c r="C252" s="20">
        <f t="shared" si="73"/>
        <v>0</v>
      </c>
      <c r="D252" s="20">
        <f t="shared" si="73"/>
        <v>1</v>
      </c>
      <c r="E252" s="18">
        <f t="shared" si="73"/>
        <v>0</v>
      </c>
      <c r="F252" s="20">
        <f t="shared" si="73"/>
        <v>0</v>
      </c>
      <c r="G252" s="20">
        <f t="shared" si="73"/>
        <v>0</v>
      </c>
      <c r="H252" s="20">
        <f t="shared" si="73"/>
        <v>0</v>
      </c>
      <c r="I252" s="20">
        <f t="shared" si="73"/>
        <v>0</v>
      </c>
      <c r="J252" s="20">
        <f t="shared" si="73"/>
        <v>0</v>
      </c>
      <c r="K252" s="20">
        <f t="shared" si="73"/>
        <v>0</v>
      </c>
      <c r="L252" s="20">
        <f t="shared" si="73"/>
        <v>0</v>
      </c>
      <c r="O252" s="34"/>
      <c r="P252" s="34"/>
      <c r="R252" s="4"/>
      <c r="S252" s="4"/>
    </row>
    <row r="253" spans="1:19" ht="15">
      <c r="A253" s="20">
        <f aca="true" t="shared" si="74" ref="A253:L253">IF($B124=A249,5,0)</f>
        <v>0</v>
      </c>
      <c r="B253" s="20">
        <f t="shared" si="74"/>
        <v>0</v>
      </c>
      <c r="C253" s="20">
        <f t="shared" si="74"/>
        <v>0</v>
      </c>
      <c r="D253" s="20">
        <f t="shared" si="74"/>
        <v>0</v>
      </c>
      <c r="E253" s="18">
        <f t="shared" si="74"/>
        <v>0</v>
      </c>
      <c r="F253" s="20">
        <f t="shared" si="74"/>
        <v>0</v>
      </c>
      <c r="G253" s="20">
        <f t="shared" si="74"/>
        <v>0</v>
      </c>
      <c r="H253" s="20">
        <f t="shared" si="74"/>
        <v>0</v>
      </c>
      <c r="I253" s="20">
        <f t="shared" si="74"/>
        <v>0</v>
      </c>
      <c r="J253" s="20">
        <f t="shared" si="74"/>
        <v>0</v>
      </c>
      <c r="K253" s="20">
        <f t="shared" si="74"/>
        <v>5</v>
      </c>
      <c r="L253" s="20">
        <f t="shared" si="74"/>
        <v>0</v>
      </c>
      <c r="O253" s="34"/>
      <c r="P253" s="34"/>
      <c r="R253" s="4"/>
      <c r="S253" s="4"/>
    </row>
    <row r="254" spans="1:19" ht="15">
      <c r="A254" s="20">
        <f aca="true" t="shared" si="75" ref="A254:L254">IF($B125=A249,3,0)</f>
        <v>0</v>
      </c>
      <c r="B254" s="20">
        <f t="shared" si="75"/>
        <v>0</v>
      </c>
      <c r="C254" s="20">
        <f t="shared" si="75"/>
        <v>0</v>
      </c>
      <c r="D254" s="20">
        <f t="shared" si="75"/>
        <v>0</v>
      </c>
      <c r="E254" s="18">
        <f t="shared" si="75"/>
        <v>0</v>
      </c>
      <c r="F254" s="20">
        <f t="shared" si="75"/>
        <v>0</v>
      </c>
      <c r="G254" s="20">
        <f t="shared" si="75"/>
        <v>0</v>
      </c>
      <c r="H254" s="20">
        <f t="shared" si="75"/>
        <v>0</v>
      </c>
      <c r="I254" s="20">
        <f t="shared" si="75"/>
        <v>3</v>
      </c>
      <c r="J254" s="20">
        <f t="shared" si="75"/>
        <v>0</v>
      </c>
      <c r="K254" s="20">
        <f t="shared" si="75"/>
        <v>0</v>
      </c>
      <c r="L254" s="20">
        <f t="shared" si="75"/>
        <v>0</v>
      </c>
      <c r="O254" s="34"/>
      <c r="P254" s="34"/>
      <c r="R254" s="4"/>
      <c r="S254" s="4"/>
    </row>
    <row r="255" spans="1:19" ht="15">
      <c r="A255" s="20">
        <f aca="true" t="shared" si="76" ref="A255:L255">IF($B126=A249,1,0)</f>
        <v>0</v>
      </c>
      <c r="B255" s="26">
        <f t="shared" si="76"/>
        <v>1</v>
      </c>
      <c r="C255" s="20">
        <f t="shared" si="76"/>
        <v>0</v>
      </c>
      <c r="D255" s="20">
        <f t="shared" si="76"/>
        <v>0</v>
      </c>
      <c r="E255" s="18">
        <f t="shared" si="76"/>
        <v>0</v>
      </c>
      <c r="F255" s="20">
        <f t="shared" si="76"/>
        <v>0</v>
      </c>
      <c r="G255" s="20">
        <f t="shared" si="76"/>
        <v>0</v>
      </c>
      <c r="H255" s="20">
        <f t="shared" si="76"/>
        <v>0</v>
      </c>
      <c r="I255" s="20">
        <f t="shared" si="76"/>
        <v>0</v>
      </c>
      <c r="J255" s="20">
        <f t="shared" si="76"/>
        <v>0</v>
      </c>
      <c r="K255" s="20">
        <f t="shared" si="76"/>
        <v>0</v>
      </c>
      <c r="L255" s="20">
        <f t="shared" si="76"/>
        <v>0</v>
      </c>
      <c r="O255" s="34"/>
      <c r="P255" s="34"/>
      <c r="R255" s="4"/>
      <c r="S255" s="4"/>
    </row>
    <row r="256" spans="1:37" ht="15.75">
      <c r="A256" s="20">
        <f aca="true" t="shared" si="77" ref="A256:L256">IF($B192=A249,5,0)</f>
        <v>0</v>
      </c>
      <c r="B256" s="20">
        <f t="shared" si="77"/>
        <v>0</v>
      </c>
      <c r="C256" s="20">
        <f t="shared" si="77"/>
        <v>0</v>
      </c>
      <c r="D256" s="20">
        <f t="shared" si="77"/>
        <v>0</v>
      </c>
      <c r="E256" s="18">
        <f t="shared" si="77"/>
        <v>0</v>
      </c>
      <c r="F256" s="20">
        <f t="shared" si="77"/>
        <v>5</v>
      </c>
      <c r="G256" s="20">
        <f t="shared" si="77"/>
        <v>0</v>
      </c>
      <c r="H256" s="20">
        <f t="shared" si="77"/>
        <v>0</v>
      </c>
      <c r="I256" s="20">
        <f t="shared" si="77"/>
        <v>0</v>
      </c>
      <c r="J256" s="20">
        <f t="shared" si="77"/>
        <v>0</v>
      </c>
      <c r="K256" s="20">
        <f t="shared" si="77"/>
        <v>0</v>
      </c>
      <c r="L256" s="20">
        <f t="shared" si="77"/>
        <v>0</v>
      </c>
      <c r="O256" s="34"/>
      <c r="P256" s="34"/>
      <c r="R256" s="4"/>
      <c r="S256" s="4"/>
      <c r="AK256" s="42"/>
    </row>
    <row r="257" spans="1:19" ht="15">
      <c r="A257" s="20">
        <f aca="true" t="shared" si="78" ref="A257:L257">IF($B193=A249,3,0)</f>
        <v>0</v>
      </c>
      <c r="B257" s="20">
        <f t="shared" si="78"/>
        <v>0</v>
      </c>
      <c r="C257" s="20">
        <f t="shared" si="78"/>
        <v>0</v>
      </c>
      <c r="D257" s="20">
        <f t="shared" si="78"/>
        <v>0</v>
      </c>
      <c r="E257" s="18">
        <f t="shared" si="78"/>
        <v>0</v>
      </c>
      <c r="F257" s="20">
        <f t="shared" si="78"/>
        <v>0</v>
      </c>
      <c r="G257" s="20">
        <f t="shared" si="78"/>
        <v>3</v>
      </c>
      <c r="H257" s="20">
        <f t="shared" si="78"/>
        <v>0</v>
      </c>
      <c r="I257" s="20">
        <f t="shared" si="78"/>
        <v>0</v>
      </c>
      <c r="J257" s="20">
        <f t="shared" si="78"/>
        <v>0</v>
      </c>
      <c r="K257" s="20">
        <f t="shared" si="78"/>
        <v>0</v>
      </c>
      <c r="L257" s="20">
        <f t="shared" si="78"/>
        <v>0</v>
      </c>
      <c r="O257" s="34"/>
      <c r="P257" s="34"/>
      <c r="R257" s="4"/>
      <c r="S257" s="4"/>
    </row>
    <row r="258" spans="1:19" ht="15">
      <c r="A258" s="20">
        <f aca="true" t="shared" si="79" ref="A258:L258">IF($B194=A249,1,0)</f>
        <v>0</v>
      </c>
      <c r="B258" s="26">
        <f t="shared" si="79"/>
        <v>0</v>
      </c>
      <c r="C258" s="20">
        <f t="shared" si="79"/>
        <v>0</v>
      </c>
      <c r="D258" s="20">
        <f t="shared" si="79"/>
        <v>0</v>
      </c>
      <c r="E258" s="18">
        <f t="shared" si="79"/>
        <v>0</v>
      </c>
      <c r="F258" s="20">
        <f t="shared" si="79"/>
        <v>0</v>
      </c>
      <c r="G258" s="20">
        <f t="shared" si="79"/>
        <v>0</v>
      </c>
      <c r="H258" s="20">
        <f t="shared" si="79"/>
        <v>0</v>
      </c>
      <c r="I258" s="20">
        <f t="shared" si="79"/>
        <v>0</v>
      </c>
      <c r="J258" s="20">
        <f t="shared" si="79"/>
        <v>1</v>
      </c>
      <c r="K258" s="20">
        <f t="shared" si="79"/>
        <v>0</v>
      </c>
      <c r="L258" s="20">
        <f t="shared" si="79"/>
        <v>0</v>
      </c>
      <c r="O258" s="34"/>
      <c r="P258" s="34"/>
      <c r="R258" s="4"/>
      <c r="S258" s="4"/>
    </row>
    <row r="259" spans="1:19" ht="15">
      <c r="A259" s="20">
        <f aca="true" t="shared" si="80" ref="A259:F259">IF($B242=A249,5,0)</f>
        <v>0</v>
      </c>
      <c r="B259" s="20">
        <f t="shared" si="80"/>
        <v>0</v>
      </c>
      <c r="C259" s="20">
        <f t="shared" si="80"/>
        <v>0</v>
      </c>
      <c r="D259" s="20">
        <f t="shared" si="80"/>
        <v>0</v>
      </c>
      <c r="E259" s="18">
        <f t="shared" si="80"/>
        <v>0</v>
      </c>
      <c r="F259" s="20">
        <f t="shared" si="80"/>
        <v>5</v>
      </c>
      <c r="G259" s="20">
        <f aca="true" t="shared" si="81" ref="G259:L259">IF($B242=G249,5,0)</f>
        <v>0</v>
      </c>
      <c r="H259" s="20">
        <f t="shared" si="81"/>
        <v>0</v>
      </c>
      <c r="I259" s="20">
        <f t="shared" si="81"/>
        <v>0</v>
      </c>
      <c r="J259" s="20">
        <f t="shared" si="81"/>
        <v>0</v>
      </c>
      <c r="K259" s="20">
        <f t="shared" si="81"/>
        <v>0</v>
      </c>
      <c r="L259" s="20">
        <f t="shared" si="81"/>
        <v>0</v>
      </c>
      <c r="O259" s="34"/>
      <c r="P259" s="34"/>
      <c r="R259" s="4"/>
      <c r="S259" s="4"/>
    </row>
    <row r="260" spans="1:19" ht="15">
      <c r="A260" s="20">
        <f aca="true" t="shared" si="82" ref="A260:F260">IF($B243=A249,3,0)</f>
        <v>0</v>
      </c>
      <c r="B260" s="20">
        <f t="shared" si="82"/>
        <v>0</v>
      </c>
      <c r="C260" s="20">
        <f t="shared" si="82"/>
        <v>3</v>
      </c>
      <c r="D260" s="20">
        <f t="shared" si="82"/>
        <v>0</v>
      </c>
      <c r="E260" s="18">
        <f t="shared" si="82"/>
        <v>0</v>
      </c>
      <c r="F260" s="20">
        <f t="shared" si="82"/>
        <v>0</v>
      </c>
      <c r="G260" s="20">
        <f aca="true" t="shared" si="83" ref="G260:L260">IF($B243=G249,3,0)</f>
        <v>0</v>
      </c>
      <c r="H260" s="20">
        <f t="shared" si="83"/>
        <v>0</v>
      </c>
      <c r="I260" s="20">
        <f t="shared" si="83"/>
        <v>0</v>
      </c>
      <c r="J260" s="20">
        <f t="shared" si="83"/>
        <v>0</v>
      </c>
      <c r="K260" s="20">
        <f t="shared" si="83"/>
        <v>0</v>
      </c>
      <c r="L260" s="20">
        <f t="shared" si="83"/>
        <v>0</v>
      </c>
      <c r="R260" s="4"/>
      <c r="S260" s="4"/>
    </row>
    <row r="261" spans="1:36" ht="16.5" thickBot="1">
      <c r="A261" s="27">
        <f aca="true" t="shared" si="84" ref="A261:F261">IF($B244=A249,1,0)</f>
        <v>0</v>
      </c>
      <c r="B261" s="28">
        <f t="shared" si="84"/>
        <v>0</v>
      </c>
      <c r="C261" s="27">
        <f t="shared" si="84"/>
        <v>0</v>
      </c>
      <c r="D261" s="27">
        <f t="shared" si="84"/>
        <v>0</v>
      </c>
      <c r="E261" s="29">
        <f t="shared" si="84"/>
        <v>0</v>
      </c>
      <c r="F261" s="27">
        <f t="shared" si="84"/>
        <v>0</v>
      </c>
      <c r="G261" s="27">
        <f aca="true" t="shared" si="85" ref="G261:L261">IF($B244=G249,1,0)</f>
        <v>0</v>
      </c>
      <c r="H261" s="27">
        <f t="shared" si="85"/>
        <v>0</v>
      </c>
      <c r="I261" s="27">
        <f t="shared" si="85"/>
        <v>0</v>
      </c>
      <c r="J261" s="27">
        <f t="shared" si="85"/>
        <v>0</v>
      </c>
      <c r="K261" s="27">
        <f t="shared" si="85"/>
        <v>0</v>
      </c>
      <c r="L261" s="27">
        <f t="shared" si="85"/>
        <v>1</v>
      </c>
      <c r="R261" s="4"/>
      <c r="S261" s="4"/>
      <c r="AJ261" s="42"/>
    </row>
    <row r="262" spans="1:19" ht="15.75" thickBot="1">
      <c r="A262" s="30">
        <f aca="true" t="shared" si="86" ref="A262:H262">SUM(A250:A261)</f>
        <v>0</v>
      </c>
      <c r="B262" s="31">
        <f t="shared" si="86"/>
        <v>6</v>
      </c>
      <c r="C262" s="30">
        <f t="shared" si="86"/>
        <v>3</v>
      </c>
      <c r="D262" s="30">
        <f t="shared" si="86"/>
        <v>1</v>
      </c>
      <c r="E262" s="32">
        <f t="shared" si="86"/>
        <v>0</v>
      </c>
      <c r="F262" s="30">
        <f t="shared" si="86"/>
        <v>13</v>
      </c>
      <c r="G262" s="30">
        <f t="shared" si="86"/>
        <v>3</v>
      </c>
      <c r="H262" s="30">
        <f t="shared" si="86"/>
        <v>0</v>
      </c>
      <c r="I262" s="30">
        <f>SUM(I250:I261)</f>
        <v>3</v>
      </c>
      <c r="J262" s="30">
        <f>SUM(J250:J261)</f>
        <v>1</v>
      </c>
      <c r="K262" s="30">
        <f>SUM(K250:K261)</f>
        <v>5</v>
      </c>
      <c r="L262" s="30">
        <f>SUM(L250:L261)</f>
        <v>1</v>
      </c>
      <c r="R262" s="4"/>
      <c r="S262" s="4"/>
    </row>
    <row r="263" spans="1:19" ht="16.5" thickBot="1">
      <c r="A263" s="33">
        <f>RANK(A262,$A262:$L262,0)</f>
        <v>10</v>
      </c>
      <c r="B263" s="33">
        <f aca="true" t="shared" si="87" ref="B263:L263">RANK(B262,$A262:$L262,0)</f>
        <v>2</v>
      </c>
      <c r="C263" s="33">
        <f t="shared" si="87"/>
        <v>4</v>
      </c>
      <c r="D263" s="33">
        <f t="shared" si="87"/>
        <v>7</v>
      </c>
      <c r="E263" s="33">
        <f t="shared" si="87"/>
        <v>10</v>
      </c>
      <c r="F263" s="33">
        <f t="shared" si="87"/>
        <v>1</v>
      </c>
      <c r="G263" s="33">
        <f t="shared" si="87"/>
        <v>4</v>
      </c>
      <c r="H263" s="33">
        <f t="shared" si="87"/>
        <v>10</v>
      </c>
      <c r="I263" s="33">
        <f t="shared" si="87"/>
        <v>4</v>
      </c>
      <c r="J263" s="33">
        <f t="shared" si="87"/>
        <v>7</v>
      </c>
      <c r="K263" s="33">
        <f t="shared" si="87"/>
        <v>3</v>
      </c>
      <c r="L263" s="33">
        <f t="shared" si="87"/>
        <v>7</v>
      </c>
      <c r="R263" s="4"/>
      <c r="S263" s="4"/>
    </row>
    <row r="264" spans="18:19" ht="15">
      <c r="R264" s="4"/>
      <c r="S264" s="4"/>
    </row>
    <row r="265" spans="18:19" ht="15">
      <c r="R265" s="4"/>
      <c r="S265" s="4"/>
    </row>
    <row r="266" spans="18:19" ht="15">
      <c r="R266" s="4"/>
      <c r="S266" s="4"/>
    </row>
    <row r="267" spans="18:19" ht="15">
      <c r="R267" s="4"/>
      <c r="S267" s="4"/>
    </row>
    <row r="268" spans="18:19" ht="15">
      <c r="R268" s="4"/>
      <c r="S268" s="4"/>
    </row>
    <row r="269" spans="18:19" ht="15">
      <c r="R269" s="4"/>
      <c r="S269" s="4"/>
    </row>
    <row r="270" spans="18:19" ht="15">
      <c r="R270" s="4"/>
      <c r="S270" s="4"/>
    </row>
    <row r="271" spans="18:19" ht="15">
      <c r="R271" s="4"/>
      <c r="S271" s="4"/>
    </row>
    <row r="272" spans="18:19" ht="15">
      <c r="R272" s="4"/>
      <c r="S272" s="4"/>
    </row>
    <row r="273" spans="18:19" ht="15">
      <c r="R273" s="4"/>
      <c r="S273" s="4"/>
    </row>
    <row r="274" spans="18:19" ht="15">
      <c r="R274" s="4"/>
      <c r="S274" s="4"/>
    </row>
    <row r="275" spans="18:19" ht="15">
      <c r="R275" s="4"/>
      <c r="S275" s="4"/>
    </row>
    <row r="276" spans="18:19" ht="15">
      <c r="R276" s="4"/>
      <c r="S276" s="4"/>
    </row>
    <row r="277" spans="18:19" ht="15">
      <c r="R277" s="4"/>
      <c r="S277" s="4"/>
    </row>
    <row r="278" spans="18:19" ht="15">
      <c r="R278" s="4"/>
      <c r="S278" s="4"/>
    </row>
    <row r="279" spans="18:19" ht="15">
      <c r="R279" s="4"/>
      <c r="S279" s="4"/>
    </row>
    <row r="280" spans="18:19" ht="15">
      <c r="R280" s="4"/>
      <c r="S280" s="4"/>
    </row>
    <row r="281" spans="18:19" ht="15">
      <c r="R281" s="4"/>
      <c r="S281" s="4"/>
    </row>
    <row r="282" spans="18:19" ht="15">
      <c r="R282" s="4"/>
      <c r="S282" s="4"/>
    </row>
    <row r="283" spans="18:19" ht="15">
      <c r="R283" s="4"/>
      <c r="S283" s="4"/>
    </row>
    <row r="284" spans="18:19" ht="15">
      <c r="R284" s="4"/>
      <c r="S284" s="4"/>
    </row>
    <row r="285" spans="18:19" ht="15">
      <c r="R285" s="4"/>
      <c r="S285" s="4"/>
    </row>
    <row r="286" spans="18:19" ht="15">
      <c r="R286" s="4"/>
      <c r="S286" s="4"/>
    </row>
  </sheetData>
  <sheetProtection/>
  <mergeCells count="42">
    <mergeCell ref="U51:W51"/>
    <mergeCell ref="A129:D129"/>
    <mergeCell ref="U52:W52"/>
    <mergeCell ref="T55:W55"/>
    <mergeCell ref="T124:W124"/>
    <mergeCell ref="U125:W125"/>
    <mergeCell ref="U91:W91"/>
    <mergeCell ref="B243:D243"/>
    <mergeCell ref="B244:D244"/>
    <mergeCell ref="A241:D241"/>
    <mergeCell ref="B193:D193"/>
    <mergeCell ref="U126:W126"/>
    <mergeCell ref="B125:D125"/>
    <mergeCell ref="B192:D192"/>
    <mergeCell ref="B242:D242"/>
    <mergeCell ref="A191:D191"/>
    <mergeCell ref="A46:D46"/>
    <mergeCell ref="A123:D123"/>
    <mergeCell ref="B124:D124"/>
    <mergeCell ref="A1:D1"/>
    <mergeCell ref="T1:W1"/>
    <mergeCell ref="B42:D42"/>
    <mergeCell ref="B43:D43"/>
    <mergeCell ref="A40:D40"/>
    <mergeCell ref="T96:W96"/>
    <mergeCell ref="U50:W50"/>
    <mergeCell ref="B41:D41"/>
    <mergeCell ref="U18:W18"/>
    <mergeCell ref="T15:W15"/>
    <mergeCell ref="T21:W21"/>
    <mergeCell ref="U16:W16"/>
    <mergeCell ref="U17:W17"/>
    <mergeCell ref="T49:W49"/>
    <mergeCell ref="U93:W93"/>
    <mergeCell ref="A248:L248"/>
    <mergeCell ref="T131:AE131"/>
    <mergeCell ref="U127:W127"/>
    <mergeCell ref="T90:W90"/>
    <mergeCell ref="B194:D194"/>
    <mergeCell ref="A197:D197"/>
    <mergeCell ref="U92:W92"/>
    <mergeCell ref="B126:D126"/>
  </mergeCells>
  <conditionalFormatting sqref="T147:U153 T147:AF147 V130:Y130 U125:W126 A265:Q65536 A264:N264 A238:E238 F247:N247 N258:Q264 T167:AF65536 F189:Q237 U127:U130 B37:D45 Z123:AE130 Y123:Y129 U86:W89 AF123:AF146 AL1:IV197 AI153:AI162 U132:AD145 V94:W95 F1:Q36 R1:S65536 AI166:AI208 A249:L262 U91:U95 V127:W129 Y122:AH122 AG139:AH191 AG87:AI94 Y1:AI11 AG47:AI53 AG55:AI55 Y47:AF55 AG96:AI96 Y87:AF96 F38:Q119 B47:D119 Y13:AI45 F121:Q187 Y56:AI85 AG122:AI137 Y97:AI120 A1:D36 E1:E119 B120:E247 A37:A248 AK102:AK104 AJ55:AJ105 AK198:IV65536 AJ1:AJ53 T1:X85 AG173:AI65536 X86:X129 U97:W123 T86:T145 AJ121:AJ137 AK149:AK207 AJ148:AJ65536">
    <cfRule type="cellIs" priority="1" dxfId="3" operator="equal" stopIfTrue="1">
      <formula>999</formula>
    </cfRule>
  </conditionalFormatting>
  <conditionalFormatting sqref="A263:L263 T146:AD146">
    <cfRule type="cellIs" priority="19" dxfId="6" operator="equal" stopIfTrue="1">
      <formula>1</formula>
    </cfRule>
    <cfRule type="cellIs" priority="20" dxfId="5" operator="equal" stopIfTrue="1">
      <formula>2</formula>
    </cfRule>
    <cfRule type="cellIs" priority="21" dxfId="4" operator="equal" stopIfTrue="1">
      <formula>3</formula>
    </cfRule>
  </conditionalFormatting>
  <conditionalFormatting sqref="Y86:AI86 Y12:AI12 Y46:AI46 Y121:AI121">
    <cfRule type="cellIs" priority="5" dxfId="3" operator="equal" stopIfTrue="1">
      <formula>999</formula>
    </cfRule>
    <cfRule type="cellIs" priority="6" dxfId="2" operator="lessThan" stopIfTrue="1">
      <formula>999</formula>
    </cfRule>
    <cfRule type="cellIs" priority="7" dxfId="0" operator="equal" stopIfTrue="1">
      <formula>1000</formula>
    </cfRule>
  </conditionalFormatting>
  <conditionalFormatting sqref="F188:Q188 F120:Q120 F37:Q37 F238:Q238">
    <cfRule type="cellIs" priority="17" dxfId="0" operator="equal" stopIfTrue="1">
      <formula>1000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022"/>
  <sheetViews>
    <sheetView zoomScalePageLayoutView="0" workbookViewId="0" topLeftCell="A64">
      <selection activeCell="B190" sqref="B190"/>
    </sheetView>
  </sheetViews>
  <sheetFormatPr defaultColWidth="8.8515625" defaultRowHeight="12.75"/>
  <cols>
    <col min="1" max="1" width="17.00390625" style="2" bestFit="1" customWidth="1"/>
    <col min="2" max="2" width="30.00390625" style="2" bestFit="1" customWidth="1"/>
    <col min="3" max="3" width="18.7109375" style="2" bestFit="1" customWidth="1"/>
    <col min="4" max="4" width="12.140625" style="86" bestFit="1" customWidth="1"/>
    <col min="5" max="5" width="5.7109375" style="2" customWidth="1"/>
    <col min="6" max="6" width="9.7109375" style="2" bestFit="1" customWidth="1"/>
    <col min="7" max="16384" width="8.8515625" style="2" customWidth="1"/>
  </cols>
  <sheetData>
    <row r="1" spans="1:4" ht="15" thickBot="1">
      <c r="A1" s="1" t="s">
        <v>331</v>
      </c>
      <c r="B1" s="36" t="s">
        <v>329</v>
      </c>
      <c r="C1" s="36" t="s">
        <v>330</v>
      </c>
      <c r="D1" s="79" t="s">
        <v>232</v>
      </c>
    </row>
    <row r="2" spans="1:4" ht="20.25">
      <c r="A2" s="52">
        <v>100</v>
      </c>
      <c r="B2" s="53" t="s">
        <v>199</v>
      </c>
      <c r="C2" s="53" t="s">
        <v>82</v>
      </c>
      <c r="D2" s="80" t="s">
        <v>243</v>
      </c>
    </row>
    <row r="3" spans="1:4" ht="20.25">
      <c r="A3" s="52">
        <v>101</v>
      </c>
      <c r="B3" s="53" t="s">
        <v>246</v>
      </c>
      <c r="C3" s="53" t="s">
        <v>328</v>
      </c>
      <c r="D3" s="80" t="s">
        <v>243</v>
      </c>
    </row>
    <row r="4" spans="1:4" ht="20.25">
      <c r="A4" s="52">
        <v>102</v>
      </c>
      <c r="B4" s="53" t="s">
        <v>200</v>
      </c>
      <c r="C4" s="53" t="s">
        <v>328</v>
      </c>
      <c r="D4" s="80" t="s">
        <v>243</v>
      </c>
    </row>
    <row r="5" spans="1:4" ht="20.25">
      <c r="A5" s="52">
        <v>103</v>
      </c>
      <c r="B5" s="53" t="s">
        <v>201</v>
      </c>
      <c r="C5" s="53" t="s">
        <v>328</v>
      </c>
      <c r="D5" s="80" t="s">
        <v>243</v>
      </c>
    </row>
    <row r="6" spans="1:4" ht="20.25">
      <c r="A6" s="52">
        <v>104</v>
      </c>
      <c r="B6" s="53" t="s">
        <v>202</v>
      </c>
      <c r="C6" s="53" t="s">
        <v>328</v>
      </c>
      <c r="D6" s="80" t="s">
        <v>243</v>
      </c>
    </row>
    <row r="7" spans="1:4" ht="20.25">
      <c r="A7" s="52">
        <v>105</v>
      </c>
      <c r="B7" s="53" t="s">
        <v>203</v>
      </c>
      <c r="C7" s="53" t="s">
        <v>328</v>
      </c>
      <c r="D7" s="80" t="s">
        <v>243</v>
      </c>
    </row>
    <row r="8" spans="1:4" ht="20.25">
      <c r="A8" s="52">
        <v>106</v>
      </c>
      <c r="B8" s="53"/>
      <c r="C8" s="53" t="s">
        <v>328</v>
      </c>
      <c r="D8" s="80" t="s">
        <v>243</v>
      </c>
    </row>
    <row r="9" spans="1:4" ht="20.25">
      <c r="A9" s="52">
        <v>107</v>
      </c>
      <c r="B9" s="53" t="s">
        <v>204</v>
      </c>
      <c r="C9" s="53" t="s">
        <v>328</v>
      </c>
      <c r="D9" s="80" t="s">
        <v>247</v>
      </c>
    </row>
    <row r="10" spans="1:4" ht="20.25">
      <c r="A10" s="52">
        <v>108</v>
      </c>
      <c r="B10" s="53" t="s">
        <v>205</v>
      </c>
      <c r="C10" s="53" t="s">
        <v>328</v>
      </c>
      <c r="D10" s="80" t="s">
        <v>247</v>
      </c>
    </row>
    <row r="11" spans="1:4" ht="20.25">
      <c r="A11" s="52">
        <v>109</v>
      </c>
      <c r="B11" s="53" t="s">
        <v>206</v>
      </c>
      <c r="C11" s="53" t="s">
        <v>328</v>
      </c>
      <c r="D11" s="80" t="s">
        <v>247</v>
      </c>
    </row>
    <row r="12" spans="1:4" ht="20.25">
      <c r="A12" s="52">
        <v>110</v>
      </c>
      <c r="B12" s="53" t="s">
        <v>207</v>
      </c>
      <c r="C12" s="53" t="s">
        <v>328</v>
      </c>
      <c r="D12" s="80" t="s">
        <v>247</v>
      </c>
    </row>
    <row r="13" spans="1:4" ht="20.25">
      <c r="A13" s="52">
        <v>111</v>
      </c>
      <c r="B13" s="53" t="s">
        <v>208</v>
      </c>
      <c r="C13" s="53" t="s">
        <v>328</v>
      </c>
      <c r="D13" s="80" t="s">
        <v>247</v>
      </c>
    </row>
    <row r="14" spans="1:4" ht="20.25">
      <c r="A14" s="52">
        <v>112</v>
      </c>
      <c r="B14" s="53" t="s">
        <v>245</v>
      </c>
      <c r="C14" s="53" t="s">
        <v>328</v>
      </c>
      <c r="D14" s="80" t="s">
        <v>247</v>
      </c>
    </row>
    <row r="15" spans="1:4" ht="20.25">
      <c r="A15" s="52">
        <v>113</v>
      </c>
      <c r="B15" s="53" t="s">
        <v>209</v>
      </c>
      <c r="C15" s="53" t="s">
        <v>328</v>
      </c>
      <c r="D15" s="80" t="s">
        <v>247</v>
      </c>
    </row>
    <row r="16" spans="1:4" ht="20.25">
      <c r="A16" s="52">
        <v>114</v>
      </c>
      <c r="B16" s="53" t="s">
        <v>210</v>
      </c>
      <c r="C16" s="53" t="s">
        <v>328</v>
      </c>
      <c r="D16" s="80" t="s">
        <v>247</v>
      </c>
    </row>
    <row r="17" spans="1:4" ht="20.25">
      <c r="A17" s="52">
        <v>115</v>
      </c>
      <c r="B17" s="53" t="s">
        <v>211</v>
      </c>
      <c r="C17" s="53" t="s">
        <v>328</v>
      </c>
      <c r="D17" s="80" t="s">
        <v>247</v>
      </c>
    </row>
    <row r="18" spans="1:4" ht="20.25">
      <c r="A18" s="52">
        <v>116</v>
      </c>
      <c r="B18" s="53" t="s">
        <v>244</v>
      </c>
      <c r="C18" s="53" t="s">
        <v>328</v>
      </c>
      <c r="D18" s="80" t="s">
        <v>247</v>
      </c>
    </row>
    <row r="19" spans="1:4" ht="20.25">
      <c r="A19" s="52">
        <v>117</v>
      </c>
      <c r="B19" s="53" t="s">
        <v>212</v>
      </c>
      <c r="C19" s="53" t="s">
        <v>328</v>
      </c>
      <c r="D19" s="80" t="s">
        <v>247</v>
      </c>
    </row>
    <row r="20" spans="1:4" ht="20.25">
      <c r="A20" s="52">
        <v>118</v>
      </c>
      <c r="B20" s="53" t="s">
        <v>213</v>
      </c>
      <c r="C20" s="53" t="s">
        <v>328</v>
      </c>
      <c r="D20" s="80" t="s">
        <v>247</v>
      </c>
    </row>
    <row r="21" spans="1:4" ht="20.25">
      <c r="A21" s="52">
        <v>119</v>
      </c>
      <c r="B21" s="53" t="s">
        <v>214</v>
      </c>
      <c r="C21" s="53" t="s">
        <v>328</v>
      </c>
      <c r="D21" s="80" t="s">
        <v>247</v>
      </c>
    </row>
    <row r="22" spans="1:4" ht="20.25">
      <c r="A22" s="52">
        <v>120</v>
      </c>
      <c r="B22" s="53" t="s">
        <v>215</v>
      </c>
      <c r="C22" s="53" t="s">
        <v>328</v>
      </c>
      <c r="D22" s="80" t="s">
        <v>247</v>
      </c>
    </row>
    <row r="23" spans="1:4" ht="20.25">
      <c r="A23" s="52">
        <v>121</v>
      </c>
      <c r="B23" s="53" t="s">
        <v>216</v>
      </c>
      <c r="C23" s="53" t="s">
        <v>328</v>
      </c>
      <c r="D23" s="80" t="s">
        <v>247</v>
      </c>
    </row>
    <row r="24" spans="1:4" ht="20.25">
      <c r="A24" s="52">
        <v>122</v>
      </c>
      <c r="B24" s="53" t="s">
        <v>217</v>
      </c>
      <c r="C24" s="53" t="s">
        <v>328</v>
      </c>
      <c r="D24" s="80" t="s">
        <v>247</v>
      </c>
    </row>
    <row r="25" spans="1:4" ht="20.25">
      <c r="A25" s="52">
        <v>123</v>
      </c>
      <c r="B25" s="53"/>
      <c r="C25" s="53" t="s">
        <v>328</v>
      </c>
      <c r="D25" s="80" t="s">
        <v>247</v>
      </c>
    </row>
    <row r="26" spans="1:4" ht="20.25">
      <c r="A26" s="52">
        <v>130</v>
      </c>
      <c r="B26" s="53" t="s">
        <v>218</v>
      </c>
      <c r="C26" s="53" t="s">
        <v>328</v>
      </c>
      <c r="D26" s="80" t="s">
        <v>249</v>
      </c>
    </row>
    <row r="27" spans="1:4" ht="20.25">
      <c r="A27" s="52">
        <v>131</v>
      </c>
      <c r="B27" s="53" t="s">
        <v>219</v>
      </c>
      <c r="C27" s="53" t="s">
        <v>328</v>
      </c>
      <c r="D27" s="80" t="s">
        <v>249</v>
      </c>
    </row>
    <row r="28" spans="1:4" ht="20.25">
      <c r="A28" s="52">
        <v>132</v>
      </c>
      <c r="B28" s="53" t="s">
        <v>220</v>
      </c>
      <c r="C28" s="53" t="s">
        <v>328</v>
      </c>
      <c r="D28" s="80" t="s">
        <v>249</v>
      </c>
    </row>
    <row r="29" spans="1:4" ht="20.25">
      <c r="A29" s="52">
        <v>133</v>
      </c>
      <c r="B29" s="53" t="s">
        <v>221</v>
      </c>
      <c r="C29" s="53" t="s">
        <v>328</v>
      </c>
      <c r="D29" s="80" t="s">
        <v>249</v>
      </c>
    </row>
    <row r="30" spans="1:4" ht="20.25">
      <c r="A30" s="52">
        <v>134</v>
      </c>
      <c r="B30" s="53" t="s">
        <v>222</v>
      </c>
      <c r="C30" s="53" t="s">
        <v>328</v>
      </c>
      <c r="D30" s="80" t="s">
        <v>249</v>
      </c>
    </row>
    <row r="31" spans="1:4" ht="20.25">
      <c r="A31" s="52">
        <v>135</v>
      </c>
      <c r="B31" s="53" t="s">
        <v>223</v>
      </c>
      <c r="C31" s="53" t="s">
        <v>328</v>
      </c>
      <c r="D31" s="80" t="s">
        <v>249</v>
      </c>
    </row>
    <row r="32" spans="1:4" ht="20.25">
      <c r="A32" s="52">
        <v>136</v>
      </c>
      <c r="B32" s="53" t="s">
        <v>224</v>
      </c>
      <c r="C32" s="53" t="s">
        <v>328</v>
      </c>
      <c r="D32" s="80" t="s">
        <v>249</v>
      </c>
    </row>
    <row r="33" spans="1:4" ht="20.25">
      <c r="A33" s="52">
        <v>137</v>
      </c>
      <c r="B33" s="53" t="s">
        <v>225</v>
      </c>
      <c r="C33" s="53" t="s">
        <v>328</v>
      </c>
      <c r="D33" s="80" t="s">
        <v>249</v>
      </c>
    </row>
    <row r="34" spans="1:4" ht="20.25">
      <c r="A34" s="52">
        <v>138</v>
      </c>
      <c r="B34" s="53"/>
      <c r="C34" s="53" t="s">
        <v>328</v>
      </c>
      <c r="D34" s="80" t="s">
        <v>249</v>
      </c>
    </row>
    <row r="35" spans="1:4" ht="20.25">
      <c r="A35" s="52">
        <v>145</v>
      </c>
      <c r="B35" s="53" t="s">
        <v>248</v>
      </c>
      <c r="C35" s="53" t="s">
        <v>328</v>
      </c>
      <c r="D35" s="80" t="s">
        <v>242</v>
      </c>
    </row>
    <row r="36" spans="1:4" ht="20.25">
      <c r="A36" s="52">
        <v>146</v>
      </c>
      <c r="B36" s="53" t="s">
        <v>226</v>
      </c>
      <c r="C36" s="53" t="s">
        <v>328</v>
      </c>
      <c r="D36" s="80" t="s">
        <v>242</v>
      </c>
    </row>
    <row r="37" spans="1:4" ht="20.25">
      <c r="A37" s="52">
        <v>147</v>
      </c>
      <c r="B37" s="53" t="s">
        <v>227</v>
      </c>
      <c r="C37" s="53" t="s">
        <v>328</v>
      </c>
      <c r="D37" s="80" t="s">
        <v>242</v>
      </c>
    </row>
    <row r="38" spans="1:4" ht="20.25">
      <c r="A38" s="52">
        <v>148</v>
      </c>
      <c r="B38" s="53" t="s">
        <v>250</v>
      </c>
      <c r="C38" s="53" t="s">
        <v>328</v>
      </c>
      <c r="D38" s="80" t="s">
        <v>242</v>
      </c>
    </row>
    <row r="39" spans="1:4" ht="20.25">
      <c r="A39" s="52">
        <v>149</v>
      </c>
      <c r="B39" s="53" t="s">
        <v>89</v>
      </c>
      <c r="C39" s="53" t="s">
        <v>328</v>
      </c>
      <c r="D39" s="80" t="s">
        <v>242</v>
      </c>
    </row>
    <row r="40" spans="1:4" ht="20.25">
      <c r="A40" s="52">
        <v>150</v>
      </c>
      <c r="B40" s="53" t="s">
        <v>90</v>
      </c>
      <c r="C40" s="53" t="s">
        <v>328</v>
      </c>
      <c r="D40" s="80" t="s">
        <v>242</v>
      </c>
    </row>
    <row r="41" spans="1:4" ht="20.25">
      <c r="A41" s="52">
        <v>151</v>
      </c>
      <c r="B41" s="53" t="s">
        <v>91</v>
      </c>
      <c r="C41" s="53" t="s">
        <v>328</v>
      </c>
      <c r="D41" s="80" t="s">
        <v>242</v>
      </c>
    </row>
    <row r="42" spans="1:4" ht="20.25">
      <c r="A42" s="52">
        <v>152</v>
      </c>
      <c r="B42" s="53"/>
      <c r="C42" s="53" t="s">
        <v>328</v>
      </c>
      <c r="D42" s="80" t="s">
        <v>242</v>
      </c>
    </row>
    <row r="43" spans="1:4" ht="20.25">
      <c r="A43" s="52">
        <v>124</v>
      </c>
      <c r="B43" s="53" t="s">
        <v>92</v>
      </c>
      <c r="C43" s="53" t="s">
        <v>328</v>
      </c>
      <c r="D43" s="80" t="s">
        <v>255</v>
      </c>
    </row>
    <row r="44" spans="1:4" ht="20.25">
      <c r="A44" s="52">
        <v>125</v>
      </c>
      <c r="B44" s="53" t="s">
        <v>253</v>
      </c>
      <c r="C44" s="53" t="s">
        <v>328</v>
      </c>
      <c r="D44" s="80" t="s">
        <v>255</v>
      </c>
    </row>
    <row r="45" spans="1:4" ht="20.25">
      <c r="A45" s="52">
        <v>126</v>
      </c>
      <c r="B45" s="53" t="s">
        <v>252</v>
      </c>
      <c r="C45" s="53" t="s">
        <v>328</v>
      </c>
      <c r="D45" s="80" t="s">
        <v>255</v>
      </c>
    </row>
    <row r="46" spans="1:4" ht="20.25">
      <c r="A46" s="52">
        <v>127</v>
      </c>
      <c r="B46" s="53" t="s">
        <v>93</v>
      </c>
      <c r="C46" s="53" t="s">
        <v>328</v>
      </c>
      <c r="D46" s="80" t="s">
        <v>255</v>
      </c>
    </row>
    <row r="47" spans="1:4" ht="20.25">
      <c r="A47" s="52">
        <v>128</v>
      </c>
      <c r="B47" s="53"/>
      <c r="C47" s="53" t="s">
        <v>328</v>
      </c>
      <c r="D47" s="80" t="s">
        <v>255</v>
      </c>
    </row>
    <row r="48" spans="1:4" ht="20.25">
      <c r="A48" s="52">
        <v>129</v>
      </c>
      <c r="B48" s="53"/>
      <c r="C48" s="53" t="s">
        <v>328</v>
      </c>
      <c r="D48" s="80" t="s">
        <v>255</v>
      </c>
    </row>
    <row r="49" spans="1:4" ht="20.25">
      <c r="A49" s="52">
        <v>139</v>
      </c>
      <c r="B49" s="53" t="s">
        <v>94</v>
      </c>
      <c r="C49" s="53" t="s">
        <v>328</v>
      </c>
      <c r="D49" s="80" t="s">
        <v>270</v>
      </c>
    </row>
    <row r="50" spans="1:4" ht="20.25">
      <c r="A50" s="52">
        <v>140</v>
      </c>
      <c r="B50" s="53" t="s">
        <v>254</v>
      </c>
      <c r="C50" s="53" t="s">
        <v>328</v>
      </c>
      <c r="D50" s="80" t="s">
        <v>270</v>
      </c>
    </row>
    <row r="51" spans="1:4" ht="20.25">
      <c r="A51" s="52">
        <v>141</v>
      </c>
      <c r="B51" s="53" t="s">
        <v>269</v>
      </c>
      <c r="C51" s="53" t="s">
        <v>328</v>
      </c>
      <c r="D51" s="80" t="s">
        <v>270</v>
      </c>
    </row>
    <row r="52" spans="1:4" ht="20.25">
      <c r="A52" s="52">
        <v>142</v>
      </c>
      <c r="B52" s="53" t="s">
        <v>95</v>
      </c>
      <c r="C52" s="53" t="s">
        <v>328</v>
      </c>
      <c r="D52" s="80" t="s">
        <v>270</v>
      </c>
    </row>
    <row r="53" spans="1:4" ht="20.25">
      <c r="A53" s="52">
        <v>143</v>
      </c>
      <c r="B53" s="53" t="s">
        <v>96</v>
      </c>
      <c r="C53" s="53" t="s">
        <v>328</v>
      </c>
      <c r="D53" s="80" t="s">
        <v>270</v>
      </c>
    </row>
    <row r="54" spans="1:4" ht="20.25">
      <c r="A54" s="52">
        <v>144</v>
      </c>
      <c r="B54" s="53"/>
      <c r="C54" s="53" t="s">
        <v>328</v>
      </c>
      <c r="D54" s="80" t="s">
        <v>270</v>
      </c>
    </row>
    <row r="55" spans="1:4" ht="20.25">
      <c r="A55" s="52">
        <v>153</v>
      </c>
      <c r="B55" s="53" t="s">
        <v>97</v>
      </c>
      <c r="C55" s="53" t="s">
        <v>328</v>
      </c>
      <c r="D55" s="80" t="s">
        <v>271</v>
      </c>
    </row>
    <row r="56" spans="1:4" ht="20.25">
      <c r="A56" s="52">
        <v>154</v>
      </c>
      <c r="B56" s="53" t="s">
        <v>98</v>
      </c>
      <c r="C56" s="53" t="s">
        <v>328</v>
      </c>
      <c r="D56" s="80" t="s">
        <v>271</v>
      </c>
    </row>
    <row r="57" spans="1:4" ht="20.25">
      <c r="A57" s="52">
        <v>155</v>
      </c>
      <c r="B57" s="53" t="s">
        <v>99</v>
      </c>
      <c r="C57" s="53" t="s">
        <v>328</v>
      </c>
      <c r="D57" s="80" t="s">
        <v>271</v>
      </c>
    </row>
    <row r="58" spans="1:4" ht="20.25">
      <c r="A58" s="52">
        <v>156</v>
      </c>
      <c r="B58" s="53" t="s">
        <v>100</v>
      </c>
      <c r="C58" s="53" t="s">
        <v>328</v>
      </c>
      <c r="D58" s="80" t="s">
        <v>271</v>
      </c>
    </row>
    <row r="59" spans="1:4" ht="20.25">
      <c r="A59" s="52">
        <v>157</v>
      </c>
      <c r="B59" s="78"/>
      <c r="C59" s="53" t="s">
        <v>328</v>
      </c>
      <c r="D59" s="80" t="s">
        <v>271</v>
      </c>
    </row>
    <row r="60" spans="1:4" ht="20.25">
      <c r="A60" s="54">
        <v>200</v>
      </c>
      <c r="B60" s="55" t="s">
        <v>101</v>
      </c>
      <c r="C60" s="55" t="s">
        <v>83</v>
      </c>
      <c r="D60" s="81" t="s">
        <v>243</v>
      </c>
    </row>
    <row r="61" spans="1:4" ht="20.25">
      <c r="A61" s="54">
        <v>201</v>
      </c>
      <c r="B61" s="55" t="s">
        <v>102</v>
      </c>
      <c r="C61" s="55" t="s">
        <v>240</v>
      </c>
      <c r="D61" s="81" t="s">
        <v>243</v>
      </c>
    </row>
    <row r="62" spans="1:4" ht="20.25">
      <c r="A62" s="54">
        <v>202</v>
      </c>
      <c r="B62" s="55" t="s">
        <v>103</v>
      </c>
      <c r="C62" s="55" t="s">
        <v>240</v>
      </c>
      <c r="D62" s="81" t="s">
        <v>243</v>
      </c>
    </row>
    <row r="63" spans="1:4" ht="20.25">
      <c r="A63" s="54">
        <v>203</v>
      </c>
      <c r="B63" s="55" t="s">
        <v>104</v>
      </c>
      <c r="C63" s="55" t="s">
        <v>240</v>
      </c>
      <c r="D63" s="81" t="s">
        <v>247</v>
      </c>
    </row>
    <row r="64" spans="1:4" ht="20.25">
      <c r="A64" s="54">
        <v>204</v>
      </c>
      <c r="B64" s="55" t="s">
        <v>105</v>
      </c>
      <c r="C64" s="55" t="s">
        <v>240</v>
      </c>
      <c r="D64" s="81" t="s">
        <v>247</v>
      </c>
    </row>
    <row r="65" spans="1:4" ht="20.25">
      <c r="A65" s="54">
        <v>205</v>
      </c>
      <c r="B65" s="55" t="s">
        <v>273</v>
      </c>
      <c r="C65" s="55" t="s">
        <v>240</v>
      </c>
      <c r="D65" s="81" t="s">
        <v>247</v>
      </c>
    </row>
    <row r="66" spans="1:4" ht="20.25">
      <c r="A66" s="54">
        <v>206</v>
      </c>
      <c r="B66" s="55" t="s">
        <v>106</v>
      </c>
      <c r="C66" s="55" t="s">
        <v>240</v>
      </c>
      <c r="D66" s="81" t="s">
        <v>247</v>
      </c>
    </row>
    <row r="67" spans="1:4" ht="20.25">
      <c r="A67" s="54">
        <v>207</v>
      </c>
      <c r="B67" s="55" t="s">
        <v>107</v>
      </c>
      <c r="C67" s="55" t="s">
        <v>240</v>
      </c>
      <c r="D67" s="81" t="s">
        <v>247</v>
      </c>
    </row>
    <row r="68" spans="1:4" ht="20.25">
      <c r="A68" s="54">
        <v>208</v>
      </c>
      <c r="B68" s="55" t="s">
        <v>272</v>
      </c>
      <c r="C68" s="55" t="s">
        <v>240</v>
      </c>
      <c r="D68" s="81" t="s">
        <v>247</v>
      </c>
    </row>
    <row r="69" spans="1:4" ht="20.25">
      <c r="A69" s="54">
        <v>209</v>
      </c>
      <c r="B69" s="55"/>
      <c r="C69" s="55" t="s">
        <v>240</v>
      </c>
      <c r="D69" s="81" t="s">
        <v>247</v>
      </c>
    </row>
    <row r="70" spans="1:4" ht="20.25">
      <c r="A70" s="54">
        <v>211</v>
      </c>
      <c r="B70" s="55" t="s">
        <v>108</v>
      </c>
      <c r="C70" s="55" t="s">
        <v>240</v>
      </c>
      <c r="D70" s="81" t="s">
        <v>249</v>
      </c>
    </row>
    <row r="71" spans="1:4" ht="20.25">
      <c r="A71" s="54">
        <v>212</v>
      </c>
      <c r="B71" s="55" t="s">
        <v>109</v>
      </c>
      <c r="C71" s="55" t="s">
        <v>240</v>
      </c>
      <c r="D71" s="81" t="s">
        <v>249</v>
      </c>
    </row>
    <row r="72" spans="1:4" ht="20.25">
      <c r="A72" s="54">
        <v>213</v>
      </c>
      <c r="B72" s="55" t="s">
        <v>181</v>
      </c>
      <c r="C72" s="55" t="s">
        <v>240</v>
      </c>
      <c r="D72" s="81" t="s">
        <v>242</v>
      </c>
    </row>
    <row r="73" spans="1:4" ht="20.25">
      <c r="A73" s="54">
        <v>214</v>
      </c>
      <c r="B73" s="55" t="s">
        <v>182</v>
      </c>
      <c r="C73" s="55" t="s">
        <v>240</v>
      </c>
      <c r="D73" s="81" t="s">
        <v>242</v>
      </c>
    </row>
    <row r="74" spans="1:4" ht="20.25">
      <c r="A74" s="54">
        <v>215</v>
      </c>
      <c r="B74" s="55" t="s">
        <v>274</v>
      </c>
      <c r="C74" s="55" t="s">
        <v>240</v>
      </c>
      <c r="D74" s="81" t="s">
        <v>242</v>
      </c>
    </row>
    <row r="75" spans="1:4" ht="20.25">
      <c r="A75" s="54">
        <v>216</v>
      </c>
      <c r="B75" s="55" t="s">
        <v>110</v>
      </c>
      <c r="C75" s="55" t="s">
        <v>240</v>
      </c>
      <c r="D75" s="81" t="s">
        <v>242</v>
      </c>
    </row>
    <row r="76" spans="1:4" ht="20.25">
      <c r="A76" s="54">
        <v>210</v>
      </c>
      <c r="B76" s="55" t="s">
        <v>111</v>
      </c>
      <c r="C76" s="55" t="s">
        <v>240</v>
      </c>
      <c r="D76" s="81" t="s">
        <v>255</v>
      </c>
    </row>
    <row r="77" spans="1:4" ht="20.25">
      <c r="A77" s="56">
        <v>336</v>
      </c>
      <c r="B77" s="57" t="s">
        <v>112</v>
      </c>
      <c r="C77" s="57" t="s">
        <v>84</v>
      </c>
      <c r="D77" s="82" t="s">
        <v>243</v>
      </c>
    </row>
    <row r="78" spans="1:4" ht="20.25">
      <c r="A78" s="56">
        <v>300</v>
      </c>
      <c r="B78" s="58" t="s">
        <v>113</v>
      </c>
      <c r="C78" s="57" t="s">
        <v>327</v>
      </c>
      <c r="D78" s="82" t="s">
        <v>243</v>
      </c>
    </row>
    <row r="79" spans="1:4" ht="20.25">
      <c r="A79" s="56">
        <v>301</v>
      </c>
      <c r="B79" s="57" t="s">
        <v>114</v>
      </c>
      <c r="C79" s="57" t="s">
        <v>327</v>
      </c>
      <c r="D79" s="82" t="s">
        <v>243</v>
      </c>
    </row>
    <row r="80" spans="1:4" ht="20.25">
      <c r="A80" s="56">
        <v>302</v>
      </c>
      <c r="B80" s="57" t="s">
        <v>115</v>
      </c>
      <c r="C80" s="57" t="s">
        <v>327</v>
      </c>
      <c r="D80" s="82" t="s">
        <v>243</v>
      </c>
    </row>
    <row r="81" spans="1:4" ht="20.25">
      <c r="A81" s="56">
        <v>305</v>
      </c>
      <c r="B81" s="57" t="s">
        <v>359</v>
      </c>
      <c r="C81" s="57" t="s">
        <v>327</v>
      </c>
      <c r="D81" s="82" t="s">
        <v>247</v>
      </c>
    </row>
    <row r="82" spans="1:4" ht="20.25">
      <c r="A82" s="56">
        <v>306</v>
      </c>
      <c r="B82" s="57" t="s">
        <v>116</v>
      </c>
      <c r="C82" s="57" t="s">
        <v>327</v>
      </c>
      <c r="D82" s="82" t="s">
        <v>247</v>
      </c>
    </row>
    <row r="83" spans="1:4" ht="20.25">
      <c r="A83" s="56">
        <v>307</v>
      </c>
      <c r="B83" s="57" t="s">
        <v>117</v>
      </c>
      <c r="C83" s="57" t="s">
        <v>327</v>
      </c>
      <c r="D83" s="82" t="s">
        <v>247</v>
      </c>
    </row>
    <row r="84" spans="1:4" ht="20.25">
      <c r="A84" s="56">
        <v>308</v>
      </c>
      <c r="B84" s="57" t="s">
        <v>118</v>
      </c>
      <c r="C84" s="57" t="s">
        <v>327</v>
      </c>
      <c r="D84" s="82" t="s">
        <v>247</v>
      </c>
    </row>
    <row r="85" spans="1:4" ht="20.25">
      <c r="A85" s="56">
        <v>309</v>
      </c>
      <c r="B85" s="57" t="s">
        <v>119</v>
      </c>
      <c r="C85" s="57" t="s">
        <v>327</v>
      </c>
      <c r="D85" s="82" t="s">
        <v>247</v>
      </c>
    </row>
    <row r="86" spans="1:4" ht="20.25">
      <c r="A86" s="56">
        <v>310</v>
      </c>
      <c r="B86" s="57" t="s">
        <v>183</v>
      </c>
      <c r="C86" s="57" t="s">
        <v>327</v>
      </c>
      <c r="D86" s="82" t="s">
        <v>247</v>
      </c>
    </row>
    <row r="87" spans="1:4" ht="20.25">
      <c r="A87" s="56">
        <v>316</v>
      </c>
      <c r="B87" s="57" t="s">
        <v>373</v>
      </c>
      <c r="C87" s="57" t="s">
        <v>327</v>
      </c>
      <c r="D87" s="82" t="s">
        <v>249</v>
      </c>
    </row>
    <row r="88" spans="1:4" ht="20.25">
      <c r="A88" s="56">
        <v>317</v>
      </c>
      <c r="B88" s="57" t="s">
        <v>120</v>
      </c>
      <c r="C88" s="57" t="s">
        <v>327</v>
      </c>
      <c r="D88" s="82" t="s">
        <v>249</v>
      </c>
    </row>
    <row r="89" spans="1:4" ht="20.25">
      <c r="A89" s="56">
        <v>318</v>
      </c>
      <c r="B89" s="57" t="s">
        <v>360</v>
      </c>
      <c r="C89" s="57" t="s">
        <v>327</v>
      </c>
      <c r="D89" s="82" t="s">
        <v>249</v>
      </c>
    </row>
    <row r="90" spans="1:4" ht="20.25">
      <c r="A90" s="56">
        <v>319</v>
      </c>
      <c r="B90" s="57" t="s">
        <v>374</v>
      </c>
      <c r="C90" s="57" t="s">
        <v>327</v>
      </c>
      <c r="D90" s="82" t="s">
        <v>247</v>
      </c>
    </row>
    <row r="91" spans="1:4" ht="20.25">
      <c r="A91" s="56">
        <v>320</v>
      </c>
      <c r="B91" s="57" t="s">
        <v>361</v>
      </c>
      <c r="C91" s="57" t="s">
        <v>327</v>
      </c>
      <c r="D91" s="82" t="s">
        <v>249</v>
      </c>
    </row>
    <row r="92" spans="1:4" ht="20.25">
      <c r="A92" s="56">
        <v>321</v>
      </c>
      <c r="B92" s="57" t="s">
        <v>121</v>
      </c>
      <c r="C92" s="57" t="s">
        <v>327</v>
      </c>
      <c r="D92" s="82" t="s">
        <v>249</v>
      </c>
    </row>
    <row r="93" spans="1:4" ht="20.25">
      <c r="A93" s="56">
        <v>328</v>
      </c>
      <c r="B93" s="57" t="s">
        <v>122</v>
      </c>
      <c r="C93" s="57" t="s">
        <v>327</v>
      </c>
      <c r="D93" s="82" t="s">
        <v>242</v>
      </c>
    </row>
    <row r="94" spans="1:4" ht="20.25">
      <c r="A94" s="56">
        <v>329</v>
      </c>
      <c r="B94" s="57" t="s">
        <v>123</v>
      </c>
      <c r="C94" s="57" t="s">
        <v>327</v>
      </c>
      <c r="D94" s="82" t="s">
        <v>242</v>
      </c>
    </row>
    <row r="95" spans="1:4" ht="20.25">
      <c r="A95" s="56">
        <v>330</v>
      </c>
      <c r="B95" s="57" t="s">
        <v>124</v>
      </c>
      <c r="C95" s="57" t="s">
        <v>327</v>
      </c>
      <c r="D95" s="82" t="s">
        <v>242</v>
      </c>
    </row>
    <row r="96" spans="1:4" ht="20.25">
      <c r="A96" s="56">
        <v>331</v>
      </c>
      <c r="B96" s="57" t="s">
        <v>125</v>
      </c>
      <c r="C96" s="57" t="s">
        <v>327</v>
      </c>
      <c r="D96" s="82" t="s">
        <v>242</v>
      </c>
    </row>
    <row r="97" spans="1:4" ht="20.25">
      <c r="A97" s="56">
        <v>332</v>
      </c>
      <c r="B97" s="57" t="s">
        <v>126</v>
      </c>
      <c r="C97" s="57" t="s">
        <v>327</v>
      </c>
      <c r="D97" s="82" t="s">
        <v>242</v>
      </c>
    </row>
    <row r="98" spans="1:4" ht="20.25">
      <c r="A98" s="56">
        <v>333</v>
      </c>
      <c r="B98" s="57" t="s">
        <v>127</v>
      </c>
      <c r="C98" s="57" t="s">
        <v>327</v>
      </c>
      <c r="D98" s="82" t="s">
        <v>242</v>
      </c>
    </row>
    <row r="99" spans="1:4" ht="20.25">
      <c r="A99" s="56">
        <v>303</v>
      </c>
      <c r="B99" s="57" t="s">
        <v>128</v>
      </c>
      <c r="C99" s="57" t="s">
        <v>327</v>
      </c>
      <c r="D99" s="82" t="s">
        <v>251</v>
      </c>
    </row>
    <row r="100" spans="1:4" ht="20.25">
      <c r="A100" s="56">
        <v>304</v>
      </c>
      <c r="B100" s="57" t="s">
        <v>129</v>
      </c>
      <c r="C100" s="57" t="s">
        <v>327</v>
      </c>
      <c r="D100" s="82" t="s">
        <v>251</v>
      </c>
    </row>
    <row r="101" spans="1:4" ht="20.25">
      <c r="A101" s="56">
        <v>311</v>
      </c>
      <c r="B101" s="58" t="s">
        <v>130</v>
      </c>
      <c r="C101" s="57" t="s">
        <v>327</v>
      </c>
      <c r="D101" s="82" t="s">
        <v>255</v>
      </c>
    </row>
    <row r="102" spans="1:4" ht="23.25">
      <c r="A102" s="56">
        <v>312</v>
      </c>
      <c r="B102" s="59" t="s">
        <v>131</v>
      </c>
      <c r="C102" s="57" t="s">
        <v>327</v>
      </c>
      <c r="D102" s="82" t="s">
        <v>255</v>
      </c>
    </row>
    <row r="103" spans="1:4" ht="23.25">
      <c r="A103" s="56">
        <v>313</v>
      </c>
      <c r="B103" s="59" t="s">
        <v>132</v>
      </c>
      <c r="C103" s="57" t="s">
        <v>327</v>
      </c>
      <c r="D103" s="82" t="s">
        <v>255</v>
      </c>
    </row>
    <row r="104" spans="1:4" ht="23.25">
      <c r="A104" s="56">
        <v>314</v>
      </c>
      <c r="B104" s="59" t="s">
        <v>275</v>
      </c>
      <c r="C104" s="57" t="s">
        <v>327</v>
      </c>
      <c r="D104" s="82" t="s">
        <v>255</v>
      </c>
    </row>
    <row r="105" spans="1:4" ht="23.25">
      <c r="A105" s="56">
        <v>315</v>
      </c>
      <c r="B105" s="59" t="s">
        <v>133</v>
      </c>
      <c r="C105" s="57" t="s">
        <v>327</v>
      </c>
      <c r="D105" s="82" t="s">
        <v>255</v>
      </c>
    </row>
    <row r="106" spans="1:4" ht="20.25">
      <c r="A106" s="56">
        <v>322</v>
      </c>
      <c r="B106" s="57" t="s">
        <v>277</v>
      </c>
      <c r="C106" s="57" t="s">
        <v>327</v>
      </c>
      <c r="D106" s="82" t="s">
        <v>270</v>
      </c>
    </row>
    <row r="107" spans="1:4" ht="20.25">
      <c r="A107" s="56">
        <v>323</v>
      </c>
      <c r="B107" s="57" t="s">
        <v>134</v>
      </c>
      <c r="C107" s="57" t="s">
        <v>327</v>
      </c>
      <c r="D107" s="82" t="s">
        <v>270</v>
      </c>
    </row>
    <row r="108" spans="1:4" ht="20.25">
      <c r="A108" s="56">
        <v>324</v>
      </c>
      <c r="B108" s="57" t="s">
        <v>372</v>
      </c>
      <c r="C108" s="57" t="s">
        <v>327</v>
      </c>
      <c r="D108" s="82" t="s">
        <v>270</v>
      </c>
    </row>
    <row r="109" spans="1:4" ht="20.25">
      <c r="A109" s="56">
        <v>325</v>
      </c>
      <c r="B109" s="57" t="s">
        <v>135</v>
      </c>
      <c r="C109" s="57" t="s">
        <v>327</v>
      </c>
      <c r="D109" s="82" t="s">
        <v>270</v>
      </c>
    </row>
    <row r="110" spans="1:4" ht="20.25">
      <c r="A110" s="56">
        <v>326</v>
      </c>
      <c r="B110" s="58" t="s">
        <v>136</v>
      </c>
      <c r="C110" s="57" t="s">
        <v>327</v>
      </c>
      <c r="D110" s="82" t="s">
        <v>270</v>
      </c>
    </row>
    <row r="111" spans="1:4" ht="20.25">
      <c r="A111" s="56">
        <v>327</v>
      </c>
      <c r="B111" s="57" t="s">
        <v>137</v>
      </c>
      <c r="C111" s="57" t="s">
        <v>327</v>
      </c>
      <c r="D111" s="82" t="s">
        <v>270</v>
      </c>
    </row>
    <row r="112" spans="1:4" ht="20.25">
      <c r="A112" s="62">
        <v>575</v>
      </c>
      <c r="B112" s="63" t="s">
        <v>173</v>
      </c>
      <c r="C112" s="63" t="s">
        <v>235</v>
      </c>
      <c r="D112" s="83" t="s">
        <v>271</v>
      </c>
    </row>
    <row r="113" spans="1:4" ht="20.25">
      <c r="A113" s="62">
        <v>576</v>
      </c>
      <c r="B113" s="63" t="s">
        <v>342</v>
      </c>
      <c r="C113" s="63" t="s">
        <v>235</v>
      </c>
      <c r="D113" s="83" t="s">
        <v>271</v>
      </c>
    </row>
    <row r="114" spans="1:4" ht="20.25">
      <c r="A114" s="60">
        <v>400</v>
      </c>
      <c r="B114" s="61" t="s">
        <v>282</v>
      </c>
      <c r="C114" s="61" t="s">
        <v>236</v>
      </c>
      <c r="D114" s="75" t="s">
        <v>243</v>
      </c>
    </row>
    <row r="115" spans="1:4" ht="20.25">
      <c r="A115" s="60">
        <v>401</v>
      </c>
      <c r="B115" s="61" t="s">
        <v>138</v>
      </c>
      <c r="C115" s="61" t="s">
        <v>236</v>
      </c>
      <c r="D115" s="75" t="s">
        <v>243</v>
      </c>
    </row>
    <row r="116" spans="1:4" ht="20.25">
      <c r="A116" s="60">
        <v>402</v>
      </c>
      <c r="B116" s="61" t="s">
        <v>281</v>
      </c>
      <c r="C116" s="61" t="s">
        <v>236</v>
      </c>
      <c r="D116" s="75" t="s">
        <v>243</v>
      </c>
    </row>
    <row r="117" spans="1:4" ht="20.25">
      <c r="A117" s="60">
        <v>403</v>
      </c>
      <c r="B117" s="61" t="s">
        <v>283</v>
      </c>
      <c r="C117" s="61" t="s">
        <v>236</v>
      </c>
      <c r="D117" s="75" t="s">
        <v>247</v>
      </c>
    </row>
    <row r="118" spans="1:4" ht="20.25">
      <c r="A118" s="60">
        <v>404</v>
      </c>
      <c r="B118" s="61" t="s">
        <v>139</v>
      </c>
      <c r="C118" s="61" t="s">
        <v>236</v>
      </c>
      <c r="D118" s="75" t="s">
        <v>249</v>
      </c>
    </row>
    <row r="119" spans="1:4" ht="20.25">
      <c r="A119" s="60">
        <v>405</v>
      </c>
      <c r="B119" s="61" t="s">
        <v>140</v>
      </c>
      <c r="C119" s="61" t="s">
        <v>236</v>
      </c>
      <c r="D119" s="75" t="s">
        <v>249</v>
      </c>
    </row>
    <row r="120" spans="1:4" ht="20.25">
      <c r="A120" s="60">
        <v>406</v>
      </c>
      <c r="B120" s="61" t="s">
        <v>141</v>
      </c>
      <c r="C120" s="61" t="s">
        <v>236</v>
      </c>
      <c r="D120" s="75" t="s">
        <v>249</v>
      </c>
    </row>
    <row r="121" spans="1:4" ht="20.25">
      <c r="A121" s="60">
        <v>407</v>
      </c>
      <c r="B121" s="61" t="s">
        <v>142</v>
      </c>
      <c r="C121" s="61" t="s">
        <v>236</v>
      </c>
      <c r="D121" s="75" t="s">
        <v>249</v>
      </c>
    </row>
    <row r="122" spans="1:4" ht="20.25">
      <c r="A122" s="60">
        <v>408</v>
      </c>
      <c r="B122" s="61" t="s">
        <v>143</v>
      </c>
      <c r="C122" s="61" t="s">
        <v>236</v>
      </c>
      <c r="D122" s="75" t="s">
        <v>249</v>
      </c>
    </row>
    <row r="123" spans="1:4" ht="20.25">
      <c r="A123" s="60">
        <v>410</v>
      </c>
      <c r="B123" s="61" t="s">
        <v>144</v>
      </c>
      <c r="C123" s="61" t="s">
        <v>236</v>
      </c>
      <c r="D123" s="75" t="s">
        <v>242</v>
      </c>
    </row>
    <row r="124" spans="1:4" ht="20.25">
      <c r="A124" s="60">
        <v>411</v>
      </c>
      <c r="B124" s="61" t="s">
        <v>145</v>
      </c>
      <c r="C124" s="61" t="s">
        <v>236</v>
      </c>
      <c r="D124" s="75" t="s">
        <v>242</v>
      </c>
    </row>
    <row r="125" spans="1:4" ht="20.25">
      <c r="A125" s="60">
        <v>412</v>
      </c>
      <c r="B125" s="61" t="s">
        <v>279</v>
      </c>
      <c r="C125" s="61" t="s">
        <v>236</v>
      </c>
      <c r="D125" s="75" t="s">
        <v>242</v>
      </c>
    </row>
    <row r="126" spans="1:4" ht="20.25">
      <c r="A126" s="60">
        <v>413</v>
      </c>
      <c r="B126" s="61" t="s">
        <v>280</v>
      </c>
      <c r="C126" s="61" t="s">
        <v>236</v>
      </c>
      <c r="D126" s="75" t="s">
        <v>242</v>
      </c>
    </row>
    <row r="127" spans="1:4" ht="20.25">
      <c r="A127" s="60">
        <v>409</v>
      </c>
      <c r="B127" s="61" t="s">
        <v>146</v>
      </c>
      <c r="C127" s="61" t="s">
        <v>236</v>
      </c>
      <c r="D127" s="75" t="s">
        <v>270</v>
      </c>
    </row>
    <row r="128" spans="1:4" ht="20.25">
      <c r="A128" s="62">
        <v>577</v>
      </c>
      <c r="B128" s="63" t="s">
        <v>343</v>
      </c>
      <c r="C128" s="63" t="s">
        <v>235</v>
      </c>
      <c r="D128" s="83" t="s">
        <v>271</v>
      </c>
    </row>
    <row r="129" spans="1:4" ht="20.25">
      <c r="A129" s="62">
        <v>500</v>
      </c>
      <c r="B129" s="63" t="s">
        <v>375</v>
      </c>
      <c r="C129" s="63" t="s">
        <v>235</v>
      </c>
      <c r="D129" s="83" t="s">
        <v>243</v>
      </c>
    </row>
    <row r="130" spans="1:4" ht="20.25">
      <c r="A130" s="62">
        <v>501</v>
      </c>
      <c r="B130" s="63" t="s">
        <v>147</v>
      </c>
      <c r="C130" s="63" t="s">
        <v>235</v>
      </c>
      <c r="D130" s="83" t="s">
        <v>243</v>
      </c>
    </row>
    <row r="131" spans="1:4" ht="20.25">
      <c r="A131" s="62">
        <v>502</v>
      </c>
      <c r="B131" s="63" t="s">
        <v>148</v>
      </c>
      <c r="C131" s="63" t="s">
        <v>235</v>
      </c>
      <c r="D131" s="83" t="s">
        <v>243</v>
      </c>
    </row>
    <row r="132" spans="1:4" ht="20.25">
      <c r="A132" s="62">
        <v>503</v>
      </c>
      <c r="B132" s="63" t="s">
        <v>149</v>
      </c>
      <c r="C132" s="63" t="s">
        <v>235</v>
      </c>
      <c r="D132" s="83" t="s">
        <v>243</v>
      </c>
    </row>
    <row r="133" spans="1:4" ht="20.25">
      <c r="A133" s="62">
        <v>504</v>
      </c>
      <c r="B133" s="63" t="s">
        <v>288</v>
      </c>
      <c r="C133" s="63" t="s">
        <v>235</v>
      </c>
      <c r="D133" s="83" t="s">
        <v>243</v>
      </c>
    </row>
    <row r="134" spans="1:4" ht="20.25">
      <c r="A134" s="62">
        <v>505</v>
      </c>
      <c r="B134" s="63" t="s">
        <v>287</v>
      </c>
      <c r="C134" s="63" t="s">
        <v>235</v>
      </c>
      <c r="D134" s="83" t="s">
        <v>243</v>
      </c>
    </row>
    <row r="135" spans="1:4" ht="20.25">
      <c r="A135" s="62">
        <v>506</v>
      </c>
      <c r="B135" s="63" t="s">
        <v>289</v>
      </c>
      <c r="C135" s="63" t="s">
        <v>235</v>
      </c>
      <c r="D135" s="83" t="s">
        <v>243</v>
      </c>
    </row>
    <row r="136" spans="1:4" ht="20.25">
      <c r="A136" s="62">
        <v>507</v>
      </c>
      <c r="B136" s="63" t="s">
        <v>285</v>
      </c>
      <c r="C136" s="63" t="s">
        <v>235</v>
      </c>
      <c r="D136" s="83" t="s">
        <v>243</v>
      </c>
    </row>
    <row r="137" spans="1:4" ht="20.25">
      <c r="A137" s="62">
        <v>508</v>
      </c>
      <c r="B137" s="63" t="s">
        <v>286</v>
      </c>
      <c r="C137" s="63" t="s">
        <v>235</v>
      </c>
      <c r="D137" s="83" t="s">
        <v>243</v>
      </c>
    </row>
    <row r="138" spans="1:4" ht="20.25">
      <c r="A138" s="62">
        <v>574</v>
      </c>
      <c r="B138" s="63" t="s">
        <v>150</v>
      </c>
      <c r="C138" s="63" t="s">
        <v>235</v>
      </c>
      <c r="D138" s="83" t="s">
        <v>243</v>
      </c>
    </row>
    <row r="139" spans="1:4" ht="20.25">
      <c r="A139" s="62">
        <v>513</v>
      </c>
      <c r="B139" s="63" t="s">
        <v>151</v>
      </c>
      <c r="C139" s="63" t="s">
        <v>235</v>
      </c>
      <c r="D139" s="83" t="s">
        <v>247</v>
      </c>
    </row>
    <row r="140" spans="1:4" ht="20.25">
      <c r="A140" s="62">
        <v>514</v>
      </c>
      <c r="B140" s="63" t="s">
        <v>290</v>
      </c>
      <c r="C140" s="63" t="s">
        <v>235</v>
      </c>
      <c r="D140" s="83" t="s">
        <v>247</v>
      </c>
    </row>
    <row r="141" spans="1:4" ht="20.25">
      <c r="A141" s="62">
        <v>515</v>
      </c>
      <c r="B141" s="63" t="s">
        <v>291</v>
      </c>
      <c r="C141" s="63" t="s">
        <v>235</v>
      </c>
      <c r="D141" s="83" t="s">
        <v>247</v>
      </c>
    </row>
    <row r="142" spans="1:4" ht="20.25">
      <c r="A142" s="62">
        <v>516</v>
      </c>
      <c r="B142" s="63" t="s">
        <v>292</v>
      </c>
      <c r="C142" s="63" t="s">
        <v>235</v>
      </c>
      <c r="D142" s="83" t="s">
        <v>247</v>
      </c>
    </row>
    <row r="143" spans="1:4" ht="20.25">
      <c r="A143" s="62">
        <v>517</v>
      </c>
      <c r="B143" s="63" t="s">
        <v>152</v>
      </c>
      <c r="C143" s="63" t="s">
        <v>235</v>
      </c>
      <c r="D143" s="83" t="s">
        <v>247</v>
      </c>
    </row>
    <row r="144" spans="1:4" ht="20.25">
      <c r="A144" s="62">
        <v>518</v>
      </c>
      <c r="B144" s="63" t="s">
        <v>153</v>
      </c>
      <c r="C144" s="63" t="s">
        <v>235</v>
      </c>
      <c r="D144" s="83" t="s">
        <v>247</v>
      </c>
    </row>
    <row r="145" spans="1:4" ht="20.25">
      <c r="A145" s="62">
        <v>519</v>
      </c>
      <c r="B145" s="63" t="s">
        <v>154</v>
      </c>
      <c r="C145" s="63" t="s">
        <v>235</v>
      </c>
      <c r="D145" s="83" t="s">
        <v>247</v>
      </c>
    </row>
    <row r="146" spans="1:4" ht="20.25">
      <c r="A146" s="62">
        <v>520</v>
      </c>
      <c r="B146" s="63" t="s">
        <v>155</v>
      </c>
      <c r="C146" s="63" t="s">
        <v>235</v>
      </c>
      <c r="D146" s="83" t="s">
        <v>247</v>
      </c>
    </row>
    <row r="147" spans="1:4" ht="20.25">
      <c r="A147" s="62">
        <v>521</v>
      </c>
      <c r="B147" s="63" t="s">
        <v>156</v>
      </c>
      <c r="C147" s="63" t="s">
        <v>235</v>
      </c>
      <c r="D147" s="83" t="s">
        <v>247</v>
      </c>
    </row>
    <row r="148" spans="1:4" ht="20.25">
      <c r="A148" s="62">
        <v>522</v>
      </c>
      <c r="B148" s="63" t="s">
        <v>293</v>
      </c>
      <c r="C148" s="63" t="s">
        <v>235</v>
      </c>
      <c r="D148" s="83" t="s">
        <v>247</v>
      </c>
    </row>
    <row r="149" spans="1:4" ht="20.25">
      <c r="A149" s="62">
        <v>523</v>
      </c>
      <c r="B149" s="63" t="s">
        <v>294</v>
      </c>
      <c r="C149" s="63" t="s">
        <v>235</v>
      </c>
      <c r="D149" s="83" t="s">
        <v>247</v>
      </c>
    </row>
    <row r="150" spans="1:4" ht="20.25">
      <c r="A150" s="62">
        <v>524</v>
      </c>
      <c r="B150" s="63" t="s">
        <v>157</v>
      </c>
      <c r="C150" s="63" t="s">
        <v>235</v>
      </c>
      <c r="D150" s="83" t="s">
        <v>247</v>
      </c>
    </row>
    <row r="151" spans="1:4" ht="20.25">
      <c r="A151" s="62">
        <v>525</v>
      </c>
      <c r="B151" s="63" t="s">
        <v>296</v>
      </c>
      <c r="C151" s="63" t="s">
        <v>235</v>
      </c>
      <c r="D151" s="83" t="s">
        <v>247</v>
      </c>
    </row>
    <row r="152" spans="1:4" ht="20.25">
      <c r="A152" s="62">
        <v>526</v>
      </c>
      <c r="B152" s="63" t="s">
        <v>158</v>
      </c>
      <c r="C152" s="63" t="s">
        <v>235</v>
      </c>
      <c r="D152" s="83" t="s">
        <v>247</v>
      </c>
    </row>
    <row r="153" spans="1:4" ht="20.25">
      <c r="A153" s="62">
        <v>557</v>
      </c>
      <c r="B153" s="63" t="s">
        <v>159</v>
      </c>
      <c r="C153" s="63" t="s">
        <v>235</v>
      </c>
      <c r="D153" s="83" t="s">
        <v>247</v>
      </c>
    </row>
    <row r="154" spans="1:4" ht="20.25">
      <c r="A154" s="62">
        <v>532</v>
      </c>
      <c r="B154" s="63" t="s">
        <v>160</v>
      </c>
      <c r="C154" s="63" t="s">
        <v>235</v>
      </c>
      <c r="D154" s="83" t="s">
        <v>249</v>
      </c>
    </row>
    <row r="155" spans="1:4" ht="20.25">
      <c r="A155" s="62">
        <v>533</v>
      </c>
      <c r="B155" s="63" t="s">
        <v>299</v>
      </c>
      <c r="C155" s="63" t="s">
        <v>235</v>
      </c>
      <c r="D155" s="83" t="s">
        <v>249</v>
      </c>
    </row>
    <row r="156" spans="1:4" ht="20.25">
      <c r="A156" s="62">
        <v>534</v>
      </c>
      <c r="B156" s="63" t="s">
        <v>297</v>
      </c>
      <c r="C156" s="63" t="s">
        <v>235</v>
      </c>
      <c r="D156" s="83" t="s">
        <v>249</v>
      </c>
    </row>
    <row r="157" spans="1:4" ht="20.25">
      <c r="A157" s="62">
        <v>535</v>
      </c>
      <c r="B157" s="63" t="s">
        <v>184</v>
      </c>
      <c r="C157" s="63" t="s">
        <v>235</v>
      </c>
      <c r="D157" s="83" t="s">
        <v>249</v>
      </c>
    </row>
    <row r="158" spans="1:4" ht="20.25">
      <c r="A158" s="62">
        <v>536</v>
      </c>
      <c r="B158" s="63" t="s">
        <v>300</v>
      </c>
      <c r="C158" s="63" t="s">
        <v>235</v>
      </c>
      <c r="D158" s="83" t="s">
        <v>249</v>
      </c>
    </row>
    <row r="159" spans="1:4" ht="20.25">
      <c r="A159" s="62">
        <v>537</v>
      </c>
      <c r="B159" s="63" t="s">
        <v>161</v>
      </c>
      <c r="C159" s="63" t="s">
        <v>235</v>
      </c>
      <c r="D159" s="83" t="s">
        <v>249</v>
      </c>
    </row>
    <row r="160" spans="1:4" ht="20.25">
      <c r="A160" s="62">
        <v>538</v>
      </c>
      <c r="B160" s="63" t="s">
        <v>376</v>
      </c>
      <c r="C160" s="63" t="s">
        <v>235</v>
      </c>
      <c r="D160" s="83" t="s">
        <v>249</v>
      </c>
    </row>
    <row r="161" spans="1:4" ht="20.25">
      <c r="A161" s="62">
        <v>539</v>
      </c>
      <c r="B161" s="63" t="s">
        <v>186</v>
      </c>
      <c r="C161" s="63" t="s">
        <v>235</v>
      </c>
      <c r="D161" s="83" t="s">
        <v>249</v>
      </c>
    </row>
    <row r="162" spans="1:4" ht="20.25">
      <c r="A162" s="62">
        <v>540</v>
      </c>
      <c r="B162" s="63" t="s">
        <v>314</v>
      </c>
      <c r="C162" s="63" t="s">
        <v>235</v>
      </c>
      <c r="D162" s="83" t="s">
        <v>249</v>
      </c>
    </row>
    <row r="163" spans="1:4" ht="20.25">
      <c r="A163" s="62">
        <v>541</v>
      </c>
      <c r="B163" s="63" t="s">
        <v>298</v>
      </c>
      <c r="C163" s="63" t="s">
        <v>235</v>
      </c>
      <c r="D163" s="83" t="s">
        <v>249</v>
      </c>
    </row>
    <row r="164" spans="1:4" ht="20.25">
      <c r="A164" s="62">
        <v>542</v>
      </c>
      <c r="B164" s="63" t="s">
        <v>377</v>
      </c>
      <c r="C164" s="63" t="s">
        <v>235</v>
      </c>
      <c r="D164" s="83" t="s">
        <v>249</v>
      </c>
    </row>
    <row r="165" spans="1:4" ht="20.25">
      <c r="A165" s="62">
        <v>543</v>
      </c>
      <c r="B165" s="63" t="s">
        <v>188</v>
      </c>
      <c r="C165" s="63" t="s">
        <v>235</v>
      </c>
      <c r="D165" s="83" t="s">
        <v>249</v>
      </c>
    </row>
    <row r="166" spans="1:4" ht="20.25">
      <c r="A166" s="62">
        <v>544</v>
      </c>
      <c r="B166" s="63" t="s">
        <v>313</v>
      </c>
      <c r="C166" s="63" t="s">
        <v>235</v>
      </c>
      <c r="D166" s="83" t="s">
        <v>249</v>
      </c>
    </row>
    <row r="167" spans="1:4" ht="20.25">
      <c r="A167" s="62">
        <v>545</v>
      </c>
      <c r="B167" s="63" t="s">
        <v>312</v>
      </c>
      <c r="C167" s="63" t="s">
        <v>235</v>
      </c>
      <c r="D167" s="83" t="s">
        <v>249</v>
      </c>
    </row>
    <row r="168" spans="1:4" ht="20.25">
      <c r="A168" s="62">
        <v>546</v>
      </c>
      <c r="B168" s="63" t="s">
        <v>162</v>
      </c>
      <c r="C168" s="63" t="s">
        <v>235</v>
      </c>
      <c r="D168" s="83" t="s">
        <v>249</v>
      </c>
    </row>
    <row r="169" spans="1:4" ht="20.25">
      <c r="A169" s="62">
        <v>547</v>
      </c>
      <c r="B169" s="63" t="s">
        <v>185</v>
      </c>
      <c r="C169" s="63" t="s">
        <v>235</v>
      </c>
      <c r="D169" s="83" t="s">
        <v>249</v>
      </c>
    </row>
    <row r="170" spans="1:4" ht="20.25">
      <c r="A170" s="62">
        <v>548</v>
      </c>
      <c r="B170" s="63" t="s">
        <v>295</v>
      </c>
      <c r="C170" s="63" t="s">
        <v>235</v>
      </c>
      <c r="D170" s="83" t="s">
        <v>249</v>
      </c>
    </row>
    <row r="171" spans="1:4" ht="20.25">
      <c r="A171" s="62">
        <v>549</v>
      </c>
      <c r="B171" s="63" t="s">
        <v>195</v>
      </c>
      <c r="C171" s="63" t="s">
        <v>235</v>
      </c>
      <c r="D171" s="83" t="s">
        <v>249</v>
      </c>
    </row>
    <row r="172" spans="1:4" ht="20.25">
      <c r="A172" s="62">
        <v>587</v>
      </c>
      <c r="B172" s="63" t="s">
        <v>198</v>
      </c>
      <c r="C172" s="63" t="s">
        <v>235</v>
      </c>
      <c r="D172" s="83" t="s">
        <v>249</v>
      </c>
    </row>
    <row r="173" spans="1:4" ht="20.25">
      <c r="A173" s="62">
        <v>558</v>
      </c>
      <c r="B173" s="63" t="s">
        <v>192</v>
      </c>
      <c r="C173" s="63" t="s">
        <v>235</v>
      </c>
      <c r="D173" s="83" t="s">
        <v>242</v>
      </c>
    </row>
    <row r="174" spans="1:4" ht="20.25">
      <c r="A174" s="62">
        <v>559</v>
      </c>
      <c r="B174" s="63" t="s">
        <v>163</v>
      </c>
      <c r="C174" s="63" t="s">
        <v>235</v>
      </c>
      <c r="D174" s="83" t="s">
        <v>242</v>
      </c>
    </row>
    <row r="175" spans="1:4" ht="20.25">
      <c r="A175" s="62">
        <v>560</v>
      </c>
      <c r="B175" s="63" t="s">
        <v>194</v>
      </c>
      <c r="C175" s="63" t="s">
        <v>235</v>
      </c>
      <c r="D175" s="83" t="s">
        <v>242</v>
      </c>
    </row>
    <row r="176" spans="1:4" ht="20.25">
      <c r="A176" s="62">
        <v>561</v>
      </c>
      <c r="B176" s="63" t="s">
        <v>315</v>
      </c>
      <c r="C176" s="63" t="s">
        <v>235</v>
      </c>
      <c r="D176" s="83" t="s">
        <v>242</v>
      </c>
    </row>
    <row r="177" spans="1:4" ht="20.25">
      <c r="A177" s="62">
        <v>562</v>
      </c>
      <c r="B177" s="63" t="s">
        <v>190</v>
      </c>
      <c r="C177" s="63" t="s">
        <v>235</v>
      </c>
      <c r="D177" s="83" t="s">
        <v>242</v>
      </c>
    </row>
    <row r="178" spans="1:4" ht="20.25">
      <c r="A178" s="62">
        <v>563</v>
      </c>
      <c r="B178" s="63" t="s">
        <v>187</v>
      </c>
      <c r="C178" s="63" t="s">
        <v>235</v>
      </c>
      <c r="D178" s="83" t="s">
        <v>242</v>
      </c>
    </row>
    <row r="179" spans="1:4" ht="20.25">
      <c r="A179" s="62">
        <v>564</v>
      </c>
      <c r="B179" s="63" t="s">
        <v>193</v>
      </c>
      <c r="C179" s="63" t="s">
        <v>235</v>
      </c>
      <c r="D179" s="83" t="s">
        <v>242</v>
      </c>
    </row>
    <row r="180" spans="1:4" ht="20.25">
      <c r="A180" s="62">
        <v>565</v>
      </c>
      <c r="B180" s="63" t="s">
        <v>197</v>
      </c>
      <c r="C180" s="63" t="s">
        <v>235</v>
      </c>
      <c r="D180" s="83" t="s">
        <v>242</v>
      </c>
    </row>
    <row r="181" spans="1:4" ht="20.25">
      <c r="A181" s="62">
        <v>566</v>
      </c>
      <c r="B181" s="63" t="s">
        <v>164</v>
      </c>
      <c r="C181" s="63" t="s">
        <v>235</v>
      </c>
      <c r="D181" s="83" t="s">
        <v>242</v>
      </c>
    </row>
    <row r="182" spans="1:4" ht="20.25">
      <c r="A182" s="62">
        <v>567</v>
      </c>
      <c r="B182" s="63" t="s">
        <v>189</v>
      </c>
      <c r="C182" s="63" t="s">
        <v>235</v>
      </c>
      <c r="D182" s="83" t="s">
        <v>242</v>
      </c>
    </row>
    <row r="183" spans="1:4" ht="20.25">
      <c r="A183" s="62">
        <v>568</v>
      </c>
      <c r="B183" s="63" t="s">
        <v>165</v>
      </c>
      <c r="C183" s="63" t="s">
        <v>235</v>
      </c>
      <c r="D183" s="83" t="s">
        <v>242</v>
      </c>
    </row>
    <row r="184" spans="1:4" ht="20.25">
      <c r="A184" s="62">
        <v>569</v>
      </c>
      <c r="B184" s="63" t="s">
        <v>316</v>
      </c>
      <c r="C184" s="63" t="s">
        <v>235</v>
      </c>
      <c r="D184" s="83" t="s">
        <v>242</v>
      </c>
    </row>
    <row r="185" spans="1:4" ht="20.25">
      <c r="A185" s="62">
        <v>570</v>
      </c>
      <c r="B185" s="63" t="s">
        <v>317</v>
      </c>
      <c r="C185" s="63" t="s">
        <v>235</v>
      </c>
      <c r="D185" s="83" t="s">
        <v>242</v>
      </c>
    </row>
    <row r="186" spans="1:4" ht="20.25">
      <c r="A186" s="62">
        <v>571</v>
      </c>
      <c r="B186" s="63" t="s">
        <v>336</v>
      </c>
      <c r="C186" s="63" t="s">
        <v>235</v>
      </c>
      <c r="D186" s="83" t="s">
        <v>242</v>
      </c>
    </row>
    <row r="187" spans="1:4" ht="20.25">
      <c r="A187" s="62">
        <v>572</v>
      </c>
      <c r="B187" s="63" t="s">
        <v>191</v>
      </c>
      <c r="C187" s="63" t="s">
        <v>235</v>
      </c>
      <c r="D187" s="83" t="s">
        <v>242</v>
      </c>
    </row>
    <row r="188" spans="1:4" ht="20.25">
      <c r="A188" s="62">
        <v>573</v>
      </c>
      <c r="B188" s="63" t="s">
        <v>196</v>
      </c>
      <c r="C188" s="63" t="s">
        <v>235</v>
      </c>
      <c r="D188" s="83" t="s">
        <v>242</v>
      </c>
    </row>
    <row r="189" spans="1:4" ht="20.25">
      <c r="A189" s="62">
        <v>509</v>
      </c>
      <c r="B189" s="63" t="s">
        <v>338</v>
      </c>
      <c r="C189" s="63" t="s">
        <v>235</v>
      </c>
      <c r="D189" s="83" t="s">
        <v>251</v>
      </c>
    </row>
    <row r="190" spans="1:4" ht="20.25">
      <c r="A190" s="62">
        <v>510</v>
      </c>
      <c r="B190" s="63" t="s">
        <v>380</v>
      </c>
      <c r="C190" s="63" t="s">
        <v>235</v>
      </c>
      <c r="D190" s="83" t="s">
        <v>251</v>
      </c>
    </row>
    <row r="191" spans="1:4" ht="20.25">
      <c r="A191" s="62">
        <v>511</v>
      </c>
      <c r="B191" s="63" t="s">
        <v>337</v>
      </c>
      <c r="C191" s="63" t="s">
        <v>235</v>
      </c>
      <c r="D191" s="83" t="s">
        <v>251</v>
      </c>
    </row>
    <row r="192" spans="1:4" ht="20.25">
      <c r="A192" s="62">
        <v>512</v>
      </c>
      <c r="B192" s="63" t="s">
        <v>166</v>
      </c>
      <c r="C192" s="63" t="s">
        <v>235</v>
      </c>
      <c r="D192" s="83" t="s">
        <v>251</v>
      </c>
    </row>
    <row r="193" spans="1:4" ht="20.25">
      <c r="A193" s="62">
        <v>527</v>
      </c>
      <c r="B193" s="63" t="s">
        <v>167</v>
      </c>
      <c r="C193" s="63" t="s">
        <v>235</v>
      </c>
      <c r="D193" s="83" t="s">
        <v>255</v>
      </c>
    </row>
    <row r="194" spans="1:4" ht="20.25">
      <c r="A194" s="62">
        <v>528</v>
      </c>
      <c r="B194" s="63" t="s">
        <v>341</v>
      </c>
      <c r="C194" s="63" t="s">
        <v>235</v>
      </c>
      <c r="D194" s="83" t="s">
        <v>255</v>
      </c>
    </row>
    <row r="195" spans="1:4" ht="20.25">
      <c r="A195" s="62">
        <v>529</v>
      </c>
      <c r="B195" s="63" t="s">
        <v>168</v>
      </c>
      <c r="C195" s="63" t="s">
        <v>235</v>
      </c>
      <c r="D195" s="83" t="s">
        <v>255</v>
      </c>
    </row>
    <row r="196" spans="1:4" ht="20.25">
      <c r="A196" s="62">
        <v>530</v>
      </c>
      <c r="B196" s="63" t="s">
        <v>169</v>
      </c>
      <c r="C196" s="63" t="s">
        <v>235</v>
      </c>
      <c r="D196" s="83" t="s">
        <v>255</v>
      </c>
    </row>
    <row r="197" spans="1:4" ht="20.25">
      <c r="A197" s="62">
        <v>531</v>
      </c>
      <c r="B197" s="63" t="s">
        <v>170</v>
      </c>
      <c r="C197" s="63" t="s">
        <v>235</v>
      </c>
      <c r="D197" s="83" t="s">
        <v>255</v>
      </c>
    </row>
    <row r="198" spans="1:4" ht="20.25">
      <c r="A198" s="62">
        <v>550</v>
      </c>
      <c r="B198" s="63" t="s">
        <v>339</v>
      </c>
      <c r="C198" s="63" t="s">
        <v>235</v>
      </c>
      <c r="D198" s="83" t="s">
        <v>270</v>
      </c>
    </row>
    <row r="199" spans="1:4" ht="20.25">
      <c r="A199" s="62">
        <v>551</v>
      </c>
      <c r="B199" s="63" t="s">
        <v>378</v>
      </c>
      <c r="C199" s="63" t="s">
        <v>235</v>
      </c>
      <c r="D199" s="83" t="s">
        <v>270</v>
      </c>
    </row>
    <row r="200" spans="1:4" ht="20.25">
      <c r="A200" s="62">
        <v>552</v>
      </c>
      <c r="B200" s="63" t="s">
        <v>340</v>
      </c>
      <c r="C200" s="63" t="s">
        <v>235</v>
      </c>
      <c r="D200" s="83" t="s">
        <v>270</v>
      </c>
    </row>
    <row r="201" spans="1:4" ht="20.25">
      <c r="A201" s="62">
        <v>553</v>
      </c>
      <c r="B201" s="63" t="s">
        <v>171</v>
      </c>
      <c r="C201" s="63" t="s">
        <v>235</v>
      </c>
      <c r="D201" s="83" t="s">
        <v>270</v>
      </c>
    </row>
    <row r="202" spans="1:4" ht="20.25">
      <c r="A202" s="62">
        <v>554</v>
      </c>
      <c r="B202" s="63" t="s">
        <v>346</v>
      </c>
      <c r="C202" s="63" t="s">
        <v>235</v>
      </c>
      <c r="D202" s="83" t="s">
        <v>270</v>
      </c>
    </row>
    <row r="203" spans="1:4" ht="20.25">
      <c r="A203" s="62">
        <v>555</v>
      </c>
      <c r="B203" s="63" t="s">
        <v>379</v>
      </c>
      <c r="C203" s="63" t="s">
        <v>235</v>
      </c>
      <c r="D203" s="83" t="s">
        <v>270</v>
      </c>
    </row>
    <row r="204" spans="1:4" ht="20.25">
      <c r="A204" s="62">
        <v>556</v>
      </c>
      <c r="B204" s="63" t="s">
        <v>172</v>
      </c>
      <c r="C204" s="63" t="s">
        <v>235</v>
      </c>
      <c r="D204" s="83" t="s">
        <v>270</v>
      </c>
    </row>
    <row r="205" spans="1:4" ht="20.25">
      <c r="A205" s="62">
        <v>578</v>
      </c>
      <c r="B205" s="63" t="s">
        <v>174</v>
      </c>
      <c r="C205" s="63" t="s">
        <v>235</v>
      </c>
      <c r="D205" s="83" t="s">
        <v>271</v>
      </c>
    </row>
    <row r="206" spans="1:4" ht="20.25">
      <c r="A206" s="62">
        <v>579</v>
      </c>
      <c r="B206" s="63" t="s">
        <v>175</v>
      </c>
      <c r="C206" s="63" t="s">
        <v>235</v>
      </c>
      <c r="D206" s="83" t="s">
        <v>271</v>
      </c>
    </row>
    <row r="207" spans="1:4" ht="20.25">
      <c r="A207" s="62">
        <v>580</v>
      </c>
      <c r="B207" s="63" t="s">
        <v>176</v>
      </c>
      <c r="C207" s="63" t="s">
        <v>235</v>
      </c>
      <c r="D207" s="83" t="s">
        <v>271</v>
      </c>
    </row>
    <row r="208" spans="1:4" ht="20.25">
      <c r="A208" s="62">
        <v>581</v>
      </c>
      <c r="B208" s="63" t="s">
        <v>347</v>
      </c>
      <c r="C208" s="63" t="s">
        <v>235</v>
      </c>
      <c r="D208" s="83" t="s">
        <v>271</v>
      </c>
    </row>
    <row r="209" spans="1:4" ht="20.25">
      <c r="A209" s="62">
        <v>582</v>
      </c>
      <c r="B209" s="63" t="s">
        <v>349</v>
      </c>
      <c r="C209" s="63" t="s">
        <v>235</v>
      </c>
      <c r="D209" s="83" t="s">
        <v>271</v>
      </c>
    </row>
    <row r="210" spans="1:4" ht="20.25">
      <c r="A210" s="62">
        <v>583</v>
      </c>
      <c r="B210" s="63" t="s">
        <v>177</v>
      </c>
      <c r="C210" s="63" t="s">
        <v>235</v>
      </c>
      <c r="D210" s="83" t="s">
        <v>271</v>
      </c>
    </row>
    <row r="211" spans="1:4" ht="20.25">
      <c r="A211" s="62">
        <v>584</v>
      </c>
      <c r="B211" s="63" t="s">
        <v>348</v>
      </c>
      <c r="C211" s="63" t="s">
        <v>235</v>
      </c>
      <c r="D211" s="83" t="s">
        <v>271</v>
      </c>
    </row>
    <row r="212" spans="1:4" ht="20.25">
      <c r="A212" s="62">
        <v>585</v>
      </c>
      <c r="B212" s="63" t="s">
        <v>178</v>
      </c>
      <c r="C212" s="63" t="s">
        <v>235</v>
      </c>
      <c r="D212" s="83" t="s">
        <v>271</v>
      </c>
    </row>
    <row r="213" spans="1:4" ht="20.25">
      <c r="A213" s="62">
        <v>586</v>
      </c>
      <c r="B213" s="63" t="s">
        <v>345</v>
      </c>
      <c r="C213" s="63" t="s">
        <v>235</v>
      </c>
      <c r="D213" s="83" t="s">
        <v>271</v>
      </c>
    </row>
    <row r="214" spans="1:4" ht="20.25">
      <c r="A214" s="62">
        <v>587</v>
      </c>
      <c r="B214" s="63" t="s">
        <v>344</v>
      </c>
      <c r="C214" s="63" t="s">
        <v>235</v>
      </c>
      <c r="D214" s="83" t="s">
        <v>271</v>
      </c>
    </row>
    <row r="215" spans="1:4" ht="20.25">
      <c r="A215" s="60">
        <v>415</v>
      </c>
      <c r="B215" s="61" t="s">
        <v>284</v>
      </c>
      <c r="C215" s="61" t="s">
        <v>236</v>
      </c>
      <c r="D215" s="75" t="s">
        <v>271</v>
      </c>
    </row>
    <row r="216" spans="1:4" ht="20.25">
      <c r="A216" s="71">
        <v>823</v>
      </c>
      <c r="B216" s="72" t="s">
        <v>45</v>
      </c>
      <c r="C216" s="72" t="s">
        <v>258</v>
      </c>
      <c r="D216" s="73" t="s">
        <v>271</v>
      </c>
    </row>
    <row r="217" spans="1:4" ht="20.25">
      <c r="A217" s="71">
        <v>824</v>
      </c>
      <c r="B217" s="72" t="s">
        <v>46</v>
      </c>
      <c r="C217" s="72" t="s">
        <v>258</v>
      </c>
      <c r="D217" s="73" t="s">
        <v>271</v>
      </c>
    </row>
    <row r="218" spans="1:4" ht="20.25">
      <c r="A218" s="64">
        <v>600</v>
      </c>
      <c r="B218" s="65" t="s">
        <v>179</v>
      </c>
      <c r="C218" s="66" t="s">
        <v>234</v>
      </c>
      <c r="D218" s="65" t="s">
        <v>243</v>
      </c>
    </row>
    <row r="219" spans="1:4" ht="20.25">
      <c r="A219" s="64">
        <v>601</v>
      </c>
      <c r="B219" s="66" t="s">
        <v>180</v>
      </c>
      <c r="C219" s="66" t="s">
        <v>234</v>
      </c>
      <c r="D219" s="65" t="s">
        <v>243</v>
      </c>
    </row>
    <row r="220" spans="1:4" ht="20.25">
      <c r="A220" s="64">
        <v>602</v>
      </c>
      <c r="B220" s="66" t="s">
        <v>363</v>
      </c>
      <c r="C220" s="66" t="s">
        <v>234</v>
      </c>
      <c r="D220" s="65" t="s">
        <v>243</v>
      </c>
    </row>
    <row r="221" spans="1:4" ht="20.25">
      <c r="A221" s="64">
        <v>603</v>
      </c>
      <c r="B221" s="66" t="s">
        <v>364</v>
      </c>
      <c r="C221" s="66" t="s">
        <v>234</v>
      </c>
      <c r="D221" s="65" t="s">
        <v>243</v>
      </c>
    </row>
    <row r="222" spans="1:4" ht="20.25">
      <c r="A222" s="64">
        <v>606</v>
      </c>
      <c r="B222" s="66" t="s">
        <v>366</v>
      </c>
      <c r="C222" s="66" t="s">
        <v>234</v>
      </c>
      <c r="D222" s="65" t="s">
        <v>247</v>
      </c>
    </row>
    <row r="223" spans="1:4" ht="20.25">
      <c r="A223" s="64">
        <v>607</v>
      </c>
      <c r="B223" s="66" t="s">
        <v>367</v>
      </c>
      <c r="C223" s="66" t="s">
        <v>234</v>
      </c>
      <c r="D223" s="65" t="s">
        <v>247</v>
      </c>
    </row>
    <row r="224" spans="1:4" ht="20.25">
      <c r="A224" s="64">
        <v>608</v>
      </c>
      <c r="B224" s="66" t="s">
        <v>368</v>
      </c>
      <c r="C224" s="66" t="s">
        <v>234</v>
      </c>
      <c r="D224" s="65" t="s">
        <v>247</v>
      </c>
    </row>
    <row r="225" spans="1:4" ht="20.25">
      <c r="A225" s="64">
        <v>609</v>
      </c>
      <c r="B225" s="66" t="s">
        <v>350</v>
      </c>
      <c r="C225" s="66" t="s">
        <v>234</v>
      </c>
      <c r="D225" s="65" t="s">
        <v>247</v>
      </c>
    </row>
    <row r="226" spans="1:4" ht="20.25">
      <c r="A226" s="64">
        <v>611</v>
      </c>
      <c r="B226" s="65" t="s">
        <v>0</v>
      </c>
      <c r="C226" s="66" t="s">
        <v>234</v>
      </c>
      <c r="D226" s="65" t="s">
        <v>249</v>
      </c>
    </row>
    <row r="227" spans="1:4" ht="20.25">
      <c r="A227" s="64">
        <v>612</v>
      </c>
      <c r="B227" s="66" t="s">
        <v>369</v>
      </c>
      <c r="C227" s="66" t="s">
        <v>234</v>
      </c>
      <c r="D227" s="65" t="s">
        <v>249</v>
      </c>
    </row>
    <row r="228" spans="1:4" ht="20.25">
      <c r="A228" s="64">
        <v>613</v>
      </c>
      <c r="B228" s="66" t="s">
        <v>351</v>
      </c>
      <c r="C228" s="66" t="s">
        <v>234</v>
      </c>
      <c r="D228" s="65" t="s">
        <v>249</v>
      </c>
    </row>
    <row r="229" spans="1:4" ht="20.25">
      <c r="A229" s="64">
        <v>614</v>
      </c>
      <c r="B229" s="66" t="s">
        <v>1</v>
      </c>
      <c r="C229" s="66" t="s">
        <v>234</v>
      </c>
      <c r="D229" s="65" t="s">
        <v>249</v>
      </c>
    </row>
    <row r="230" spans="1:4" ht="20.25">
      <c r="A230" s="64">
        <v>615</v>
      </c>
      <c r="B230" s="66" t="s">
        <v>2</v>
      </c>
      <c r="C230" s="66" t="s">
        <v>234</v>
      </c>
      <c r="D230" s="65" t="s">
        <v>249</v>
      </c>
    </row>
    <row r="231" spans="1:4" ht="20.25">
      <c r="A231" s="64">
        <v>621</v>
      </c>
      <c r="B231" s="66"/>
      <c r="C231" s="66" t="s">
        <v>234</v>
      </c>
      <c r="D231" s="65" t="s">
        <v>242</v>
      </c>
    </row>
    <row r="232" spans="1:4" ht="20.25">
      <c r="A232" s="64">
        <v>622</v>
      </c>
      <c r="B232" s="66"/>
      <c r="C232" s="66" t="s">
        <v>234</v>
      </c>
      <c r="D232" s="65" t="s">
        <v>242</v>
      </c>
    </row>
    <row r="233" spans="1:4" ht="20.25">
      <c r="A233" s="64">
        <v>623</v>
      </c>
      <c r="B233" s="66"/>
      <c r="C233" s="66" t="s">
        <v>234</v>
      </c>
      <c r="D233" s="65" t="s">
        <v>242</v>
      </c>
    </row>
    <row r="234" spans="1:4" ht="20.25">
      <c r="A234" s="64">
        <v>624</v>
      </c>
      <c r="B234" s="66"/>
      <c r="C234" s="66" t="s">
        <v>85</v>
      </c>
      <c r="D234" s="65" t="s">
        <v>242</v>
      </c>
    </row>
    <row r="235" spans="1:4" ht="20.25">
      <c r="A235" s="64">
        <v>625</v>
      </c>
      <c r="B235" s="66" t="s">
        <v>371</v>
      </c>
      <c r="C235" s="66" t="s">
        <v>234</v>
      </c>
      <c r="D235" s="65" t="s">
        <v>271</v>
      </c>
    </row>
    <row r="236" spans="1:4" ht="20.25">
      <c r="A236" s="64">
        <v>604</v>
      </c>
      <c r="B236" s="66" t="s">
        <v>3</v>
      </c>
      <c r="C236" s="66" t="s">
        <v>234</v>
      </c>
      <c r="D236" s="65" t="s">
        <v>251</v>
      </c>
    </row>
    <row r="237" spans="1:4" ht="20.25">
      <c r="A237" s="64">
        <v>605</v>
      </c>
      <c r="B237" s="66" t="s">
        <v>365</v>
      </c>
      <c r="C237" s="66" t="s">
        <v>234</v>
      </c>
      <c r="D237" s="65" t="s">
        <v>251</v>
      </c>
    </row>
    <row r="238" spans="1:4" ht="20.25">
      <c r="A238" s="64">
        <v>610</v>
      </c>
      <c r="B238" s="66" t="s">
        <v>4</v>
      </c>
      <c r="C238" s="66" t="s">
        <v>234</v>
      </c>
      <c r="D238" s="65" t="s">
        <v>255</v>
      </c>
    </row>
    <row r="239" spans="1:4" ht="20.25">
      <c r="A239" s="64">
        <v>616</v>
      </c>
      <c r="B239" s="66" t="s">
        <v>370</v>
      </c>
      <c r="C239" s="66" t="s">
        <v>234</v>
      </c>
      <c r="D239" s="65" t="s">
        <v>270</v>
      </c>
    </row>
    <row r="240" spans="1:4" ht="20.25">
      <c r="A240" s="64">
        <v>617</v>
      </c>
      <c r="B240" s="66" t="s">
        <v>5</v>
      </c>
      <c r="C240" s="66" t="s">
        <v>234</v>
      </c>
      <c r="D240" s="65" t="s">
        <v>270</v>
      </c>
    </row>
    <row r="241" spans="1:4" ht="20.25">
      <c r="A241" s="64">
        <v>618</v>
      </c>
      <c r="B241" s="66" t="s">
        <v>352</v>
      </c>
      <c r="C241" s="66" t="s">
        <v>234</v>
      </c>
      <c r="D241" s="65" t="s">
        <v>270</v>
      </c>
    </row>
    <row r="242" spans="1:4" ht="20.25">
      <c r="A242" s="64">
        <v>619</v>
      </c>
      <c r="B242" s="66" t="s">
        <v>6</v>
      </c>
      <c r="C242" s="66" t="s">
        <v>234</v>
      </c>
      <c r="D242" s="65" t="s">
        <v>270</v>
      </c>
    </row>
    <row r="243" spans="1:4" ht="20.25">
      <c r="A243" s="64">
        <v>620</v>
      </c>
      <c r="B243" s="66" t="s">
        <v>7</v>
      </c>
      <c r="C243" s="66" t="s">
        <v>234</v>
      </c>
      <c r="D243" s="65" t="s">
        <v>270</v>
      </c>
    </row>
    <row r="244" spans="1:4" ht="21">
      <c r="A244" s="67">
        <v>700</v>
      </c>
      <c r="B244" s="68" t="s">
        <v>8</v>
      </c>
      <c r="C244" s="69" t="s">
        <v>326</v>
      </c>
      <c r="D244" s="84" t="s">
        <v>243</v>
      </c>
    </row>
    <row r="245" spans="1:4" ht="21">
      <c r="A245" s="67">
        <v>701</v>
      </c>
      <c r="B245" s="68" t="s">
        <v>9</v>
      </c>
      <c r="C245" s="69" t="s">
        <v>326</v>
      </c>
      <c r="D245" s="84" t="s">
        <v>243</v>
      </c>
    </row>
    <row r="246" spans="1:4" ht="21">
      <c r="A246" s="67">
        <v>702</v>
      </c>
      <c r="B246" s="68" t="s">
        <v>10</v>
      </c>
      <c r="C246" s="69" t="s">
        <v>326</v>
      </c>
      <c r="D246" s="84" t="s">
        <v>243</v>
      </c>
    </row>
    <row r="247" spans="1:4" ht="20.25">
      <c r="A247" s="67">
        <v>703</v>
      </c>
      <c r="B247" s="69"/>
      <c r="C247" s="69" t="s">
        <v>326</v>
      </c>
      <c r="D247" s="84" t="s">
        <v>243</v>
      </c>
    </row>
    <row r="248" spans="1:4" ht="21">
      <c r="A248" s="67">
        <v>704</v>
      </c>
      <c r="B248" s="68" t="s">
        <v>11</v>
      </c>
      <c r="C248" s="69" t="s">
        <v>326</v>
      </c>
      <c r="D248" s="84" t="s">
        <v>247</v>
      </c>
    </row>
    <row r="249" spans="1:4" ht="21">
      <c r="A249" s="67">
        <v>705</v>
      </c>
      <c r="B249" s="68" t="s">
        <v>12</v>
      </c>
      <c r="C249" s="69" t="s">
        <v>326</v>
      </c>
      <c r="D249" s="84" t="s">
        <v>247</v>
      </c>
    </row>
    <row r="250" spans="1:4" ht="21">
      <c r="A250" s="67">
        <v>706</v>
      </c>
      <c r="B250" s="68" t="s">
        <v>13</v>
      </c>
      <c r="C250" s="69" t="s">
        <v>326</v>
      </c>
      <c r="D250" s="84" t="s">
        <v>247</v>
      </c>
    </row>
    <row r="251" spans="1:4" ht="21">
      <c r="A251" s="67">
        <v>707</v>
      </c>
      <c r="B251" s="68" t="s">
        <v>353</v>
      </c>
      <c r="C251" s="69" t="s">
        <v>326</v>
      </c>
      <c r="D251" s="84" t="s">
        <v>247</v>
      </c>
    </row>
    <row r="252" spans="1:4" ht="21">
      <c r="A252" s="67">
        <v>708</v>
      </c>
      <c r="B252" s="68" t="s">
        <v>14</v>
      </c>
      <c r="C252" s="69" t="s">
        <v>326</v>
      </c>
      <c r="D252" s="84" t="s">
        <v>247</v>
      </c>
    </row>
    <row r="253" spans="1:4" ht="21">
      <c r="A253" s="67">
        <v>709</v>
      </c>
      <c r="B253" s="70" t="s">
        <v>15</v>
      </c>
      <c r="C253" s="69" t="s">
        <v>326</v>
      </c>
      <c r="D253" s="84" t="s">
        <v>247</v>
      </c>
    </row>
    <row r="254" spans="1:4" ht="21">
      <c r="A254" s="67">
        <v>716</v>
      </c>
      <c r="B254" s="68" t="s">
        <v>16</v>
      </c>
      <c r="C254" s="69" t="s">
        <v>326</v>
      </c>
      <c r="D254" s="84" t="s">
        <v>249</v>
      </c>
    </row>
    <row r="255" spans="1:4" ht="21">
      <c r="A255" s="67">
        <v>717</v>
      </c>
      <c r="B255" s="68" t="s">
        <v>17</v>
      </c>
      <c r="C255" s="69" t="s">
        <v>326</v>
      </c>
      <c r="D255" s="84" t="s">
        <v>249</v>
      </c>
    </row>
    <row r="256" spans="1:4" ht="21">
      <c r="A256" s="67">
        <v>718</v>
      </c>
      <c r="B256" s="68" t="s">
        <v>18</v>
      </c>
      <c r="C256" s="69" t="s">
        <v>326</v>
      </c>
      <c r="D256" s="84" t="s">
        <v>249</v>
      </c>
    </row>
    <row r="257" spans="1:4" ht="21">
      <c r="A257" s="67">
        <v>719</v>
      </c>
      <c r="B257" s="68" t="s">
        <v>354</v>
      </c>
      <c r="C257" s="69" t="s">
        <v>326</v>
      </c>
      <c r="D257" s="84" t="s">
        <v>249</v>
      </c>
    </row>
    <row r="258" spans="1:4" ht="21">
      <c r="A258" s="67">
        <v>720</v>
      </c>
      <c r="B258" s="68" t="s">
        <v>19</v>
      </c>
      <c r="C258" s="69" t="s">
        <v>326</v>
      </c>
      <c r="D258" s="84" t="s">
        <v>249</v>
      </c>
    </row>
    <row r="259" spans="1:4" ht="21">
      <c r="A259" s="67">
        <v>721</v>
      </c>
      <c r="B259" s="70" t="s">
        <v>20</v>
      </c>
      <c r="C259" s="69" t="s">
        <v>326</v>
      </c>
      <c r="D259" s="84" t="s">
        <v>249</v>
      </c>
    </row>
    <row r="260" spans="1:4" ht="21">
      <c r="A260" s="67">
        <v>710</v>
      </c>
      <c r="B260" s="68" t="s">
        <v>21</v>
      </c>
      <c r="C260" s="69" t="s">
        <v>326</v>
      </c>
      <c r="D260" s="84" t="s">
        <v>255</v>
      </c>
    </row>
    <row r="261" spans="1:4" ht="21">
      <c r="A261" s="67">
        <v>711</v>
      </c>
      <c r="B261" s="68" t="s">
        <v>22</v>
      </c>
      <c r="C261" s="69" t="s">
        <v>326</v>
      </c>
      <c r="D261" s="84" t="s">
        <v>255</v>
      </c>
    </row>
    <row r="262" spans="1:4" ht="21">
      <c r="A262" s="67">
        <v>712</v>
      </c>
      <c r="B262" s="68" t="s">
        <v>23</v>
      </c>
      <c r="C262" s="69" t="s">
        <v>326</v>
      </c>
      <c r="D262" s="84" t="s">
        <v>255</v>
      </c>
    </row>
    <row r="263" spans="1:4" ht="21">
      <c r="A263" s="67">
        <v>713</v>
      </c>
      <c r="B263" s="68" t="s">
        <v>24</v>
      </c>
      <c r="C263" s="69" t="s">
        <v>326</v>
      </c>
      <c r="D263" s="84" t="s">
        <v>255</v>
      </c>
    </row>
    <row r="264" spans="1:4" ht="21">
      <c r="A264" s="67">
        <v>714</v>
      </c>
      <c r="B264" s="68" t="s">
        <v>25</v>
      </c>
      <c r="C264" s="69" t="s">
        <v>326</v>
      </c>
      <c r="D264" s="84" t="s">
        <v>255</v>
      </c>
    </row>
    <row r="265" spans="1:4" ht="21">
      <c r="A265" s="67">
        <v>715</v>
      </c>
      <c r="B265" s="70" t="s">
        <v>256</v>
      </c>
      <c r="C265" s="69" t="s">
        <v>326</v>
      </c>
      <c r="D265" s="84" t="s">
        <v>255</v>
      </c>
    </row>
    <row r="266" spans="1:4" ht="21">
      <c r="A266" s="67">
        <v>722</v>
      </c>
      <c r="B266" s="68" t="s">
        <v>26</v>
      </c>
      <c r="C266" s="69" t="s">
        <v>326</v>
      </c>
      <c r="D266" s="84" t="s">
        <v>270</v>
      </c>
    </row>
    <row r="267" spans="1:4" ht="21">
      <c r="A267" s="67">
        <v>723</v>
      </c>
      <c r="B267" s="68" t="s">
        <v>27</v>
      </c>
      <c r="C267" s="69" t="s">
        <v>326</v>
      </c>
      <c r="D267" s="84" t="s">
        <v>270</v>
      </c>
    </row>
    <row r="268" spans="1:4" ht="21">
      <c r="A268" s="67">
        <v>724</v>
      </c>
      <c r="B268" s="68" t="s">
        <v>28</v>
      </c>
      <c r="C268" s="69" t="s">
        <v>326</v>
      </c>
      <c r="D268" s="84" t="s">
        <v>270</v>
      </c>
    </row>
    <row r="269" spans="1:4" ht="21">
      <c r="A269" s="67">
        <v>725</v>
      </c>
      <c r="B269" s="68" t="s">
        <v>29</v>
      </c>
      <c r="C269" s="69" t="s">
        <v>326</v>
      </c>
      <c r="D269" s="84" t="s">
        <v>270</v>
      </c>
    </row>
    <row r="270" spans="1:4" ht="21">
      <c r="A270" s="67">
        <v>726</v>
      </c>
      <c r="B270" s="70" t="s">
        <v>30</v>
      </c>
      <c r="C270" s="69" t="s">
        <v>326</v>
      </c>
      <c r="D270" s="84" t="s">
        <v>270</v>
      </c>
    </row>
    <row r="271" spans="1:4" ht="20.25">
      <c r="A271" s="71">
        <v>800</v>
      </c>
      <c r="B271" s="72" t="s">
        <v>257</v>
      </c>
      <c r="C271" s="72" t="s">
        <v>258</v>
      </c>
      <c r="D271" s="73" t="s">
        <v>243</v>
      </c>
    </row>
    <row r="272" spans="1:4" ht="20.25">
      <c r="A272" s="71">
        <v>801</v>
      </c>
      <c r="B272" s="72" t="s">
        <v>31</v>
      </c>
      <c r="C272" s="72" t="s">
        <v>258</v>
      </c>
      <c r="D272" s="73" t="s">
        <v>243</v>
      </c>
    </row>
    <row r="273" spans="1:4" ht="20.25">
      <c r="A273" s="71">
        <v>803</v>
      </c>
      <c r="B273" s="72" t="s">
        <v>32</v>
      </c>
      <c r="C273" s="72" t="s">
        <v>258</v>
      </c>
      <c r="D273" s="73" t="s">
        <v>247</v>
      </c>
    </row>
    <row r="274" spans="1:4" ht="20.25">
      <c r="A274" s="71">
        <v>804</v>
      </c>
      <c r="B274" s="72" t="s">
        <v>259</v>
      </c>
      <c r="C274" s="72" t="s">
        <v>258</v>
      </c>
      <c r="D274" s="73" t="s">
        <v>247</v>
      </c>
    </row>
    <row r="275" spans="1:4" ht="20.25">
      <c r="A275" s="71">
        <v>805</v>
      </c>
      <c r="B275" s="72" t="s">
        <v>33</v>
      </c>
      <c r="C275" s="72" t="s">
        <v>258</v>
      </c>
      <c r="D275" s="73" t="s">
        <v>247</v>
      </c>
    </row>
    <row r="276" spans="1:4" ht="20.25">
      <c r="A276" s="71">
        <v>806</v>
      </c>
      <c r="B276" s="72" t="s">
        <v>34</v>
      </c>
      <c r="C276" s="72" t="s">
        <v>258</v>
      </c>
      <c r="D276" s="73" t="s">
        <v>247</v>
      </c>
    </row>
    <row r="277" spans="1:4" ht="20.25">
      <c r="A277" s="71">
        <v>807</v>
      </c>
      <c r="B277" s="72" t="s">
        <v>35</v>
      </c>
      <c r="C277" s="72" t="s">
        <v>258</v>
      </c>
      <c r="D277" s="73" t="s">
        <v>247</v>
      </c>
    </row>
    <row r="278" spans="1:4" ht="20.25">
      <c r="A278" s="71">
        <v>811</v>
      </c>
      <c r="B278" s="72" t="s">
        <v>36</v>
      </c>
      <c r="C278" s="72" t="s">
        <v>258</v>
      </c>
      <c r="D278" s="73" t="s">
        <v>249</v>
      </c>
    </row>
    <row r="279" spans="1:4" ht="20.25">
      <c r="A279" s="71">
        <v>812</v>
      </c>
      <c r="B279" s="72" t="s">
        <v>37</v>
      </c>
      <c r="C279" s="72" t="s">
        <v>258</v>
      </c>
      <c r="D279" s="73" t="s">
        <v>249</v>
      </c>
    </row>
    <row r="280" spans="1:4" ht="20.25">
      <c r="A280" s="71">
        <v>813</v>
      </c>
      <c r="B280" s="72" t="s">
        <v>38</v>
      </c>
      <c r="C280" s="72" t="s">
        <v>258</v>
      </c>
      <c r="D280" s="73" t="s">
        <v>249</v>
      </c>
    </row>
    <row r="281" spans="1:4" ht="20.25">
      <c r="A281" s="71">
        <v>814</v>
      </c>
      <c r="B281" s="72" t="s">
        <v>39</v>
      </c>
      <c r="C281" s="72" t="s">
        <v>258</v>
      </c>
      <c r="D281" s="73" t="s">
        <v>249</v>
      </c>
    </row>
    <row r="282" spans="1:4" ht="20.25">
      <c r="A282" s="71">
        <v>815</v>
      </c>
      <c r="B282" s="72" t="s">
        <v>261</v>
      </c>
      <c r="C282" s="72" t="s">
        <v>258</v>
      </c>
      <c r="D282" s="73" t="s">
        <v>249</v>
      </c>
    </row>
    <row r="283" spans="1:4" ht="20.25">
      <c r="A283" s="71">
        <v>816</v>
      </c>
      <c r="B283" s="72" t="s">
        <v>260</v>
      </c>
      <c r="C283" s="72" t="s">
        <v>258</v>
      </c>
      <c r="D283" s="73" t="s">
        <v>249</v>
      </c>
    </row>
    <row r="284" spans="1:4" ht="20.25">
      <c r="A284" s="71">
        <v>818</v>
      </c>
      <c r="B284" s="72" t="s">
        <v>262</v>
      </c>
      <c r="C284" s="72" t="s">
        <v>258</v>
      </c>
      <c r="D284" s="73" t="s">
        <v>242</v>
      </c>
    </row>
    <row r="285" spans="1:4" ht="20.25">
      <c r="A285" s="71">
        <v>819</v>
      </c>
      <c r="B285" s="72" t="s">
        <v>264</v>
      </c>
      <c r="C285" s="72" t="s">
        <v>258</v>
      </c>
      <c r="D285" s="73" t="s">
        <v>242</v>
      </c>
    </row>
    <row r="286" spans="1:4" ht="20.25">
      <c r="A286" s="71">
        <v>820</v>
      </c>
      <c r="B286" s="72" t="s">
        <v>263</v>
      </c>
      <c r="C286" s="72" t="s">
        <v>258</v>
      </c>
      <c r="D286" s="73" t="s">
        <v>242</v>
      </c>
    </row>
    <row r="287" spans="1:4" ht="20.25">
      <c r="A287" s="71">
        <v>821</v>
      </c>
      <c r="B287" s="72" t="s">
        <v>40</v>
      </c>
      <c r="C287" s="72" t="s">
        <v>258</v>
      </c>
      <c r="D287" s="73" t="s">
        <v>242</v>
      </c>
    </row>
    <row r="288" spans="1:4" ht="20.25">
      <c r="A288" s="71">
        <v>822</v>
      </c>
      <c r="B288" s="72" t="s">
        <v>41</v>
      </c>
      <c r="C288" s="72" t="s">
        <v>258</v>
      </c>
      <c r="D288" s="73" t="s">
        <v>242</v>
      </c>
    </row>
    <row r="289" spans="1:4" ht="20.25">
      <c r="A289" s="71">
        <v>802</v>
      </c>
      <c r="B289" s="72" t="s">
        <v>265</v>
      </c>
      <c r="C289" s="72" t="s">
        <v>258</v>
      </c>
      <c r="D289" s="73" t="s">
        <v>251</v>
      </c>
    </row>
    <row r="290" spans="1:4" ht="20.25">
      <c r="A290" s="71">
        <v>808</v>
      </c>
      <c r="B290" s="72" t="s">
        <v>42</v>
      </c>
      <c r="C290" s="72" t="s">
        <v>258</v>
      </c>
      <c r="D290" s="73" t="s">
        <v>255</v>
      </c>
    </row>
    <row r="291" spans="1:4" ht="20.25">
      <c r="A291" s="71">
        <v>809</v>
      </c>
      <c r="B291" s="72" t="s">
        <v>43</v>
      </c>
      <c r="C291" s="72" t="s">
        <v>258</v>
      </c>
      <c r="D291" s="73" t="s">
        <v>255</v>
      </c>
    </row>
    <row r="292" spans="1:4" ht="20.25">
      <c r="A292" s="71">
        <v>810</v>
      </c>
      <c r="B292" s="72" t="s">
        <v>44</v>
      </c>
      <c r="C292" s="72" t="s">
        <v>258</v>
      </c>
      <c r="D292" s="73" t="s">
        <v>255</v>
      </c>
    </row>
    <row r="293" spans="1:4" ht="20.25">
      <c r="A293" s="71">
        <v>817</v>
      </c>
      <c r="B293" s="73" t="s">
        <v>266</v>
      </c>
      <c r="C293" s="72" t="s">
        <v>258</v>
      </c>
      <c r="D293" s="73" t="s">
        <v>270</v>
      </c>
    </row>
    <row r="294" spans="1:4" ht="20.25">
      <c r="A294" s="71">
        <v>825</v>
      </c>
      <c r="B294" s="72" t="s">
        <v>267</v>
      </c>
      <c r="C294" s="72" t="s">
        <v>258</v>
      </c>
      <c r="D294" s="73" t="s">
        <v>271</v>
      </c>
    </row>
    <row r="295" spans="1:4" ht="20.25">
      <c r="A295" s="71">
        <v>826</v>
      </c>
      <c r="B295" s="72" t="s">
        <v>47</v>
      </c>
      <c r="C295" s="72" t="s">
        <v>258</v>
      </c>
      <c r="D295" s="73" t="s">
        <v>271</v>
      </c>
    </row>
    <row r="296" spans="1:4" ht="20.25">
      <c r="A296" s="71">
        <v>827</v>
      </c>
      <c r="B296" s="72" t="s">
        <v>268</v>
      </c>
      <c r="C296" s="72" t="s">
        <v>258</v>
      </c>
      <c r="D296" s="73" t="s">
        <v>271</v>
      </c>
    </row>
    <row r="297" spans="1:4" ht="20.25">
      <c r="A297" s="56">
        <v>334</v>
      </c>
      <c r="B297" s="57" t="s">
        <v>276</v>
      </c>
      <c r="C297" s="57" t="s">
        <v>327</v>
      </c>
      <c r="D297" s="82" t="s">
        <v>271</v>
      </c>
    </row>
    <row r="298" spans="1:4" ht="20.25">
      <c r="A298" s="56">
        <v>335</v>
      </c>
      <c r="B298" s="57" t="s">
        <v>278</v>
      </c>
      <c r="C298" s="57" t="s">
        <v>327</v>
      </c>
      <c r="D298" s="82" t="s">
        <v>271</v>
      </c>
    </row>
    <row r="299" spans="1:4" ht="20.25">
      <c r="A299" s="60">
        <v>850</v>
      </c>
      <c r="B299" s="61" t="s">
        <v>48</v>
      </c>
      <c r="C299" s="61" t="s">
        <v>355</v>
      </c>
      <c r="D299" s="75" t="s">
        <v>243</v>
      </c>
    </row>
    <row r="300" spans="1:4" ht="20.25">
      <c r="A300" s="60">
        <v>851</v>
      </c>
      <c r="B300" s="61" t="s">
        <v>356</v>
      </c>
      <c r="C300" s="61" t="s">
        <v>355</v>
      </c>
      <c r="D300" s="75" t="s">
        <v>247</v>
      </c>
    </row>
    <row r="301" spans="1:4" ht="20.25">
      <c r="A301" s="60">
        <v>852</v>
      </c>
      <c r="B301" s="61" t="s">
        <v>49</v>
      </c>
      <c r="C301" s="61" t="s">
        <v>355</v>
      </c>
      <c r="D301" s="75" t="s">
        <v>247</v>
      </c>
    </row>
    <row r="302" spans="1:4" ht="20.25">
      <c r="A302" s="60">
        <v>853</v>
      </c>
      <c r="B302" s="61" t="s">
        <v>50</v>
      </c>
      <c r="C302" s="61" t="s">
        <v>355</v>
      </c>
      <c r="D302" s="75" t="s">
        <v>247</v>
      </c>
    </row>
    <row r="303" spans="1:4" ht="20.25">
      <c r="A303" s="60">
        <v>854</v>
      </c>
      <c r="B303" s="61" t="s">
        <v>51</v>
      </c>
      <c r="C303" s="61" t="s">
        <v>355</v>
      </c>
      <c r="D303" s="75" t="s">
        <v>247</v>
      </c>
    </row>
    <row r="304" spans="1:4" ht="20.25">
      <c r="A304" s="60">
        <v>856</v>
      </c>
      <c r="B304" s="61" t="s">
        <v>302</v>
      </c>
      <c r="C304" s="61" t="s">
        <v>355</v>
      </c>
      <c r="D304" s="75" t="s">
        <v>249</v>
      </c>
    </row>
    <row r="305" spans="1:4" ht="20.25">
      <c r="A305" s="60">
        <v>857</v>
      </c>
      <c r="B305" s="61" t="s">
        <v>358</v>
      </c>
      <c r="C305" s="61" t="s">
        <v>355</v>
      </c>
      <c r="D305" s="75" t="s">
        <v>249</v>
      </c>
    </row>
    <row r="306" spans="1:4" ht="20.25">
      <c r="A306" s="60">
        <v>858</v>
      </c>
      <c r="B306" s="61" t="s">
        <v>52</v>
      </c>
      <c r="C306" s="61" t="s">
        <v>355</v>
      </c>
      <c r="D306" s="75" t="s">
        <v>249</v>
      </c>
    </row>
    <row r="307" spans="1:4" ht="20.25">
      <c r="A307" s="60">
        <v>859</v>
      </c>
      <c r="B307" s="61" t="s">
        <v>357</v>
      </c>
      <c r="C307" s="61" t="s">
        <v>355</v>
      </c>
      <c r="D307" s="75" t="s">
        <v>249</v>
      </c>
    </row>
    <row r="308" spans="1:4" ht="20.25">
      <c r="A308" s="60">
        <v>860</v>
      </c>
      <c r="B308" s="61" t="s">
        <v>53</v>
      </c>
      <c r="C308" s="61" t="s">
        <v>355</v>
      </c>
      <c r="D308" s="75" t="s">
        <v>249</v>
      </c>
    </row>
    <row r="309" spans="1:4" ht="20.25">
      <c r="A309" s="60">
        <v>861</v>
      </c>
      <c r="B309" s="61" t="s">
        <v>54</v>
      </c>
      <c r="C309" s="61" t="s">
        <v>355</v>
      </c>
      <c r="D309" s="75" t="s">
        <v>249</v>
      </c>
    </row>
    <row r="310" spans="1:4" ht="20.25">
      <c r="A310" s="60">
        <v>866</v>
      </c>
      <c r="B310" s="61" t="s">
        <v>55</v>
      </c>
      <c r="C310" s="61" t="s">
        <v>355</v>
      </c>
      <c r="D310" s="75" t="s">
        <v>242</v>
      </c>
    </row>
    <row r="311" spans="1:4" ht="20.25">
      <c r="A311" s="60">
        <v>867</v>
      </c>
      <c r="B311" s="61" t="s">
        <v>303</v>
      </c>
      <c r="C311" s="61" t="s">
        <v>355</v>
      </c>
      <c r="D311" s="75" t="s">
        <v>242</v>
      </c>
    </row>
    <row r="312" spans="1:4" ht="20.25">
      <c r="A312" s="60">
        <v>868</v>
      </c>
      <c r="B312" s="61" t="s">
        <v>301</v>
      </c>
      <c r="C312" s="61" t="s">
        <v>355</v>
      </c>
      <c r="D312" s="75" t="s">
        <v>242</v>
      </c>
    </row>
    <row r="313" spans="1:4" ht="20.25">
      <c r="A313" s="60">
        <v>869</v>
      </c>
      <c r="B313" s="61" t="s">
        <v>56</v>
      </c>
      <c r="C313" s="61" t="s">
        <v>355</v>
      </c>
      <c r="D313" s="75" t="s">
        <v>242</v>
      </c>
    </row>
    <row r="314" spans="1:4" ht="20.25">
      <c r="A314" s="60">
        <v>870</v>
      </c>
      <c r="B314" s="61" t="s">
        <v>57</v>
      </c>
      <c r="C314" s="61" t="s">
        <v>355</v>
      </c>
      <c r="D314" s="75" t="s">
        <v>242</v>
      </c>
    </row>
    <row r="315" spans="1:4" ht="20.25">
      <c r="A315" s="74">
        <v>855</v>
      </c>
      <c r="B315" s="61" t="s">
        <v>306</v>
      </c>
      <c r="C315" s="61" t="s">
        <v>355</v>
      </c>
      <c r="D315" s="75" t="s">
        <v>255</v>
      </c>
    </row>
    <row r="316" spans="1:4" ht="20.25">
      <c r="A316" s="60">
        <v>862</v>
      </c>
      <c r="B316" s="61" t="s">
        <v>305</v>
      </c>
      <c r="C316" s="61" t="s">
        <v>355</v>
      </c>
      <c r="D316" s="75" t="s">
        <v>270</v>
      </c>
    </row>
    <row r="317" spans="1:4" ht="20.25">
      <c r="A317" s="60">
        <v>863</v>
      </c>
      <c r="B317" s="75" t="s">
        <v>308</v>
      </c>
      <c r="C317" s="61" t="s">
        <v>355</v>
      </c>
      <c r="D317" s="75" t="s">
        <v>270</v>
      </c>
    </row>
    <row r="318" spans="1:4" ht="20.25">
      <c r="A318" s="60">
        <v>864</v>
      </c>
      <c r="B318" s="61" t="s">
        <v>304</v>
      </c>
      <c r="C318" s="61" t="s">
        <v>355</v>
      </c>
      <c r="D318" s="75" t="s">
        <v>270</v>
      </c>
    </row>
    <row r="319" spans="1:4" ht="20.25">
      <c r="A319" s="60">
        <v>865</v>
      </c>
      <c r="B319" s="61" t="s">
        <v>307</v>
      </c>
      <c r="C319" s="61" t="s">
        <v>355</v>
      </c>
      <c r="D319" s="75" t="s">
        <v>270</v>
      </c>
    </row>
    <row r="320" spans="1:4" ht="20.25">
      <c r="A320" s="67">
        <v>904</v>
      </c>
      <c r="B320" s="69" t="s">
        <v>58</v>
      </c>
      <c r="C320" s="69" t="s">
        <v>87</v>
      </c>
      <c r="D320" s="84" t="s">
        <v>247</v>
      </c>
    </row>
    <row r="321" spans="1:4" ht="20.25">
      <c r="A321" s="67">
        <v>905</v>
      </c>
      <c r="B321" s="69" t="s">
        <v>59</v>
      </c>
      <c r="C321" s="69" t="s">
        <v>309</v>
      </c>
      <c r="D321" s="84" t="s">
        <v>247</v>
      </c>
    </row>
    <row r="322" spans="1:4" ht="20.25">
      <c r="A322" s="67">
        <v>906</v>
      </c>
      <c r="B322" s="69" t="s">
        <v>60</v>
      </c>
      <c r="C322" s="69" t="s">
        <v>309</v>
      </c>
      <c r="D322" s="84" t="s">
        <v>247</v>
      </c>
    </row>
    <row r="323" spans="1:4" ht="20.25">
      <c r="A323" s="67">
        <v>907</v>
      </c>
      <c r="B323" s="69" t="s">
        <v>61</v>
      </c>
      <c r="C323" s="69" t="s">
        <v>309</v>
      </c>
      <c r="D323" s="84" t="s">
        <v>247</v>
      </c>
    </row>
    <row r="324" spans="1:4" ht="20.25">
      <c r="A324" s="67">
        <v>908</v>
      </c>
      <c r="B324" s="69" t="s">
        <v>310</v>
      </c>
      <c r="C324" s="69" t="s">
        <v>309</v>
      </c>
      <c r="D324" s="84" t="s">
        <v>242</v>
      </c>
    </row>
    <row r="325" spans="1:4" ht="20.25">
      <c r="A325" s="67">
        <v>909</v>
      </c>
      <c r="B325" s="69" t="s">
        <v>62</v>
      </c>
      <c r="C325" s="69" t="s">
        <v>309</v>
      </c>
      <c r="D325" s="84" t="s">
        <v>242</v>
      </c>
    </row>
    <row r="326" spans="1:4" ht="20.25">
      <c r="A326" s="67">
        <v>910</v>
      </c>
      <c r="B326" s="69" t="s">
        <v>63</v>
      </c>
      <c r="C326" s="69" t="s">
        <v>309</v>
      </c>
      <c r="D326" s="84" t="s">
        <v>242</v>
      </c>
    </row>
    <row r="327" spans="1:4" ht="20.25">
      <c r="A327" s="67">
        <v>911</v>
      </c>
      <c r="B327" s="69" t="s">
        <v>362</v>
      </c>
      <c r="C327" s="69" t="s">
        <v>309</v>
      </c>
      <c r="D327" s="84" t="s">
        <v>271</v>
      </c>
    </row>
    <row r="328" spans="1:4" ht="20.25">
      <c r="A328" s="67">
        <v>900</v>
      </c>
      <c r="B328" s="69" t="s">
        <v>64</v>
      </c>
      <c r="C328" s="69" t="s">
        <v>309</v>
      </c>
      <c r="D328" s="84" t="s">
        <v>251</v>
      </c>
    </row>
    <row r="329" spans="1:4" ht="20.25">
      <c r="A329" s="67">
        <v>901</v>
      </c>
      <c r="B329" s="69" t="s">
        <v>65</v>
      </c>
      <c r="C329" s="69" t="s">
        <v>309</v>
      </c>
      <c r="D329" s="84" t="s">
        <v>251</v>
      </c>
    </row>
    <row r="330" spans="1:4" ht="20.25">
      <c r="A330" s="67">
        <v>902</v>
      </c>
      <c r="B330" s="69" t="s">
        <v>66</v>
      </c>
      <c r="C330" s="69" t="s">
        <v>309</v>
      </c>
      <c r="D330" s="84" t="s">
        <v>251</v>
      </c>
    </row>
    <row r="331" spans="1:4" ht="20.25">
      <c r="A331" s="67">
        <v>903</v>
      </c>
      <c r="B331" s="69" t="s">
        <v>67</v>
      </c>
      <c r="C331" s="69" t="s">
        <v>309</v>
      </c>
      <c r="D331" s="84" t="s">
        <v>251</v>
      </c>
    </row>
    <row r="332" spans="1:4" ht="20.25">
      <c r="A332" s="67">
        <v>912</v>
      </c>
      <c r="B332" s="69" t="s">
        <v>335</v>
      </c>
      <c r="C332" s="69" t="s">
        <v>309</v>
      </c>
      <c r="D332" s="84" t="s">
        <v>271</v>
      </c>
    </row>
    <row r="333" spans="1:4" ht="20.25">
      <c r="A333" s="67">
        <v>913</v>
      </c>
      <c r="B333" s="69" t="s">
        <v>68</v>
      </c>
      <c r="C333" s="69" t="s">
        <v>309</v>
      </c>
      <c r="D333" s="84" t="s">
        <v>271</v>
      </c>
    </row>
    <row r="334" spans="1:4" ht="20.25">
      <c r="A334" s="67">
        <v>914</v>
      </c>
      <c r="B334" s="69" t="s">
        <v>69</v>
      </c>
      <c r="C334" s="69" t="s">
        <v>309</v>
      </c>
      <c r="D334" s="84" t="s">
        <v>271</v>
      </c>
    </row>
    <row r="335" spans="1:4" ht="20.25">
      <c r="A335" s="67">
        <v>915</v>
      </c>
      <c r="B335" s="69" t="s">
        <v>311</v>
      </c>
      <c r="C335" s="69" t="s">
        <v>309</v>
      </c>
      <c r="D335" s="84" t="s">
        <v>271</v>
      </c>
    </row>
    <row r="336" spans="1:4" ht="20.25">
      <c r="A336" s="77">
        <v>950</v>
      </c>
      <c r="B336" s="76" t="s">
        <v>70</v>
      </c>
      <c r="C336" s="76" t="s">
        <v>71</v>
      </c>
      <c r="D336" s="85" t="s">
        <v>247</v>
      </c>
    </row>
    <row r="337" spans="1:4" ht="20.25">
      <c r="A337" s="77">
        <v>951</v>
      </c>
      <c r="B337" s="76" t="s">
        <v>72</v>
      </c>
      <c r="C337" s="76" t="s">
        <v>71</v>
      </c>
      <c r="D337" s="85" t="s">
        <v>247</v>
      </c>
    </row>
    <row r="338" spans="1:4" ht="20.25">
      <c r="A338" s="77">
        <v>952</v>
      </c>
      <c r="B338" s="76" t="s">
        <v>73</v>
      </c>
      <c r="C338" s="76" t="s">
        <v>71</v>
      </c>
      <c r="D338" s="85" t="s">
        <v>247</v>
      </c>
    </row>
    <row r="339" spans="1:4" ht="20.25">
      <c r="A339" s="77">
        <v>953</v>
      </c>
      <c r="B339" s="76" t="s">
        <v>74</v>
      </c>
      <c r="C339" s="76" t="s">
        <v>71</v>
      </c>
      <c r="D339" s="85" t="s">
        <v>247</v>
      </c>
    </row>
    <row r="340" spans="1:4" ht="20.25">
      <c r="A340" s="77">
        <v>954</v>
      </c>
      <c r="B340" s="76" t="s">
        <v>75</v>
      </c>
      <c r="C340" s="76" t="s">
        <v>71</v>
      </c>
      <c r="D340" s="85" t="s">
        <v>249</v>
      </c>
    </row>
    <row r="341" spans="1:4" ht="20.25">
      <c r="A341" s="77">
        <v>955</v>
      </c>
      <c r="B341" s="76" t="s">
        <v>76</v>
      </c>
      <c r="C341" s="76" t="s">
        <v>71</v>
      </c>
      <c r="D341" s="85" t="s">
        <v>249</v>
      </c>
    </row>
    <row r="342" spans="1:4" ht="20.25">
      <c r="A342" s="77">
        <v>956</v>
      </c>
      <c r="B342" s="76" t="s">
        <v>77</v>
      </c>
      <c r="C342" s="76" t="s">
        <v>71</v>
      </c>
      <c r="D342" s="85" t="s">
        <v>249</v>
      </c>
    </row>
    <row r="343" spans="1:4" ht="20.25">
      <c r="A343" s="77">
        <v>957</v>
      </c>
      <c r="B343" s="76"/>
      <c r="C343" s="76" t="s">
        <v>71</v>
      </c>
      <c r="D343" s="85" t="s">
        <v>249</v>
      </c>
    </row>
    <row r="344" spans="1:4" ht="20.25">
      <c r="A344" s="77">
        <v>959</v>
      </c>
      <c r="B344" s="76" t="s">
        <v>78</v>
      </c>
      <c r="C344" s="76" t="s">
        <v>71</v>
      </c>
      <c r="D344" s="85" t="s">
        <v>242</v>
      </c>
    </row>
    <row r="345" spans="1:4" ht="20.25">
      <c r="A345" s="77">
        <v>960</v>
      </c>
      <c r="B345" s="76" t="s">
        <v>79</v>
      </c>
      <c r="C345" s="76" t="s">
        <v>71</v>
      </c>
      <c r="D345" s="85" t="s">
        <v>242</v>
      </c>
    </row>
    <row r="346" spans="1:4" ht="20.25">
      <c r="A346" s="77">
        <v>961</v>
      </c>
      <c r="B346" s="76" t="s">
        <v>80</v>
      </c>
      <c r="C346" s="76" t="s">
        <v>71</v>
      </c>
      <c r="D346" s="85" t="s">
        <v>242</v>
      </c>
    </row>
    <row r="347" spans="1:4" ht="20.25">
      <c r="A347" s="77">
        <v>962</v>
      </c>
      <c r="B347" s="76"/>
      <c r="C347" s="76" t="s">
        <v>71</v>
      </c>
      <c r="D347" s="85" t="s">
        <v>242</v>
      </c>
    </row>
    <row r="348" spans="1:4" ht="20.25">
      <c r="A348" s="77">
        <v>958</v>
      </c>
      <c r="B348" s="76" t="s">
        <v>81</v>
      </c>
      <c r="C348" s="76" t="s">
        <v>71</v>
      </c>
      <c r="D348" s="85" t="s">
        <v>270</v>
      </c>
    </row>
    <row r="65022" ht="14.25">
      <c r="D65022" s="87"/>
    </row>
  </sheetData>
  <sheetProtection/>
  <autoFilter ref="A1:D65126">
    <sortState ref="A2:D65022">
      <sortCondition sortBy="value" ref="C2:C65022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Pauric Dooley</dc:creator>
  <cp:keywords/>
  <dc:description/>
  <cp:lastModifiedBy>Ms. Coogan's Class</cp:lastModifiedBy>
  <cp:lastPrinted>2015-03-23T10:26:49Z</cp:lastPrinted>
  <dcterms:created xsi:type="dcterms:W3CDTF">2006-12-03T15:56:52Z</dcterms:created>
  <dcterms:modified xsi:type="dcterms:W3CDTF">2015-03-23T10:28:53Z</dcterms:modified>
  <cp:category/>
  <cp:version/>
  <cp:contentType/>
  <cp:contentStatus/>
</cp:coreProperties>
</file>